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660" windowHeight="12975" activeTab="0"/>
  </bookViews>
  <sheets>
    <sheet name="2023 " sheetId="1" r:id="rId1"/>
    <sheet name="Лист2" sheetId="2" r:id="rId2"/>
    <sheet name="Лист3" sheetId="3" r:id="rId3"/>
  </sheets>
  <definedNames>
    <definedName name="_xlnm.Print_Area" localSheetId="0">'2023 '!$A$1:$G$43</definedName>
  </definedNames>
  <calcPr fullCalcOnLoad="1"/>
</workbook>
</file>

<file path=xl/sharedStrings.xml><?xml version="1.0" encoding="utf-8"?>
<sst xmlns="http://schemas.openxmlformats.org/spreadsheetml/2006/main" count="37" uniqueCount="33">
  <si>
    <t>Мощность заявителя, кВт</t>
  </si>
  <si>
    <t>ИТОГО</t>
  </si>
  <si>
    <t>кВт</t>
  </si>
  <si>
    <t>шт</t>
  </si>
  <si>
    <t>МУПЭС г.Дивногорск</t>
  </si>
  <si>
    <t>Приложение №2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</si>
  <si>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</si>
  <si>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</si>
  <si>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</si>
  <si>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тыс.руб (без НДС)</t>
  </si>
  <si>
    <t>1.Муниципальное унитарное предприятие электрических сетей</t>
  </si>
  <si>
    <t>2.МУПЭС</t>
  </si>
  <si>
    <t>3.663094 Красноярский край г.Дивногорск ул.Гримау,27</t>
  </si>
  <si>
    <t>4.663094 Красноярский край г.Дивногорск ул.Гримау,27</t>
  </si>
  <si>
    <t>5.ИНН 2446001206</t>
  </si>
  <si>
    <t>6.КПП 244601001</t>
  </si>
  <si>
    <t>8.divn_mupes@mail.ru</t>
  </si>
  <si>
    <t>9.8(391-44)3-52-03</t>
  </si>
  <si>
    <t>10.8(391-44)3-46-89,3-62-63</t>
  </si>
  <si>
    <t>7.Васильев Игорь Юрьевич</t>
  </si>
  <si>
    <t xml:space="preserve">стандартизировання ставка по формуле С1+С8 </t>
  </si>
  <si>
    <t>от 150 до 670кВт по 491,16руб</t>
  </si>
  <si>
    <t>Прогнозное сведение о расходах за технологическое подключение на 2025 год</t>
  </si>
  <si>
    <t>до 670 кВт льготная ставка за 1кВт по 1064р</t>
  </si>
  <si>
    <t xml:space="preserve">до 670кВт льготная ставка за 1кВт  С1 по  3000р </t>
  </si>
  <si>
    <t xml:space="preserve">до 670кВт льготная ставка за 1кВт  С1 по  3192р </t>
  </si>
  <si>
    <t xml:space="preserve">до 670кВт льготная ставка за 1кВт  С1 по  15735,98р </t>
  </si>
  <si>
    <t xml:space="preserve">до 670кВт льготная ставка за 1кВт  С1 по  4256р </t>
  </si>
  <si>
    <t>до 15кВт по ИПУ по 64409,16руб</t>
  </si>
  <si>
    <t>план 2025 год</t>
  </si>
  <si>
    <t>стандартизировання ставка по формуле С1+С8  стройка</t>
  </si>
  <si>
    <t xml:space="preserve">тыс.руб </t>
  </si>
  <si>
    <t>факт 2023 год реализация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</si>
</sst>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6">
    <font>
      <sz val="10"/>
      <name val="Times New Roman"/>
      <family val="0"/>
    </font>
    <font>
      <sz val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u val="single"/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u val="single"/>
      <sz val="16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4" fillId="0" borderId="0" xfId="0" applyFont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45" fillId="0" borderId="0" xfId="42" applyFont="1" applyAlignment="1" applyProtection="1">
      <alignment horizontal="left" wrapText="1"/>
      <protection/>
    </xf>
    <xf numFmtId="176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.divn_mupes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23">
      <selection activeCell="G34" sqref="G34"/>
    </sheetView>
  </sheetViews>
  <sheetFormatPr defaultColWidth="9.33203125" defaultRowHeight="12.75"/>
  <cols>
    <col min="1" max="1" width="58" style="0" customWidth="1"/>
    <col min="2" max="2" width="16.16015625" style="0" customWidth="1"/>
    <col min="3" max="3" width="15.83203125" style="0" customWidth="1"/>
    <col min="4" max="4" width="27.83203125" style="0" customWidth="1"/>
    <col min="5" max="5" width="36.33203125" style="0" customWidth="1"/>
    <col min="6" max="6" width="21" style="0" customWidth="1"/>
    <col min="7" max="7" width="25.83203125" style="0" customWidth="1"/>
  </cols>
  <sheetData>
    <row r="1" spans="1:7" ht="23.25">
      <c r="A1" s="1"/>
      <c r="B1" s="1"/>
      <c r="C1" s="1"/>
      <c r="D1" s="1"/>
      <c r="E1" s="1" t="s">
        <v>5</v>
      </c>
      <c r="F1" s="1"/>
      <c r="G1" s="1"/>
    </row>
    <row r="2" spans="1:7" ht="23.25">
      <c r="A2" s="1"/>
      <c r="B2" s="1"/>
      <c r="C2" s="1"/>
      <c r="D2" s="1"/>
      <c r="E2" s="1"/>
      <c r="F2" s="1"/>
      <c r="G2" s="8" t="s">
        <v>6</v>
      </c>
    </row>
    <row r="3" spans="1:7" ht="23.25">
      <c r="A3" s="1"/>
      <c r="B3" s="1"/>
      <c r="C3" s="1"/>
      <c r="D3" s="1"/>
      <c r="E3" s="1"/>
      <c r="F3" s="1"/>
      <c r="G3" s="8" t="s">
        <v>7</v>
      </c>
    </row>
    <row r="4" spans="1:7" ht="23.25">
      <c r="A4" s="1"/>
      <c r="B4" s="1"/>
      <c r="C4" s="1"/>
      <c r="D4" s="1"/>
      <c r="E4" s="1"/>
      <c r="F4" s="1"/>
      <c r="G4" s="8" t="s">
        <v>8</v>
      </c>
    </row>
    <row r="5" spans="1:7" ht="23.25">
      <c r="A5" s="21" t="s">
        <v>22</v>
      </c>
      <c r="B5" s="21"/>
      <c r="C5" s="21"/>
      <c r="D5" s="21"/>
      <c r="E5" s="21"/>
      <c r="F5" s="21"/>
      <c r="G5" s="21"/>
    </row>
    <row r="6" spans="1:7" ht="24" thickBot="1">
      <c r="A6" s="22" t="s">
        <v>4</v>
      </c>
      <c r="B6" s="22"/>
      <c r="C6" s="22"/>
      <c r="D6" s="22"/>
      <c r="E6" s="22"/>
      <c r="F6" s="22"/>
      <c r="G6" s="22"/>
    </row>
    <row r="7" spans="1:7" ht="23.25">
      <c r="A7" s="1" t="s">
        <v>10</v>
      </c>
      <c r="B7" s="1"/>
      <c r="C7" s="1"/>
      <c r="D7" s="1"/>
      <c r="E7" s="1"/>
      <c r="F7" s="1"/>
      <c r="G7" s="8"/>
    </row>
    <row r="8" spans="1:7" ht="23.25">
      <c r="A8" s="1" t="s">
        <v>11</v>
      </c>
      <c r="B8" s="1"/>
      <c r="C8" s="1"/>
      <c r="D8" s="1"/>
      <c r="E8" s="1"/>
      <c r="F8" s="1"/>
      <c r="G8" s="8"/>
    </row>
    <row r="9" spans="1:7" ht="23.25">
      <c r="A9" s="1" t="s">
        <v>12</v>
      </c>
      <c r="B9" s="1"/>
      <c r="C9" s="1"/>
      <c r="D9" s="1"/>
      <c r="E9" s="1"/>
      <c r="F9" s="1"/>
      <c r="G9" s="8"/>
    </row>
    <row r="10" spans="1:7" ht="23.25">
      <c r="A10" s="1" t="s">
        <v>13</v>
      </c>
      <c r="B10" s="1"/>
      <c r="C10" s="1"/>
      <c r="D10" s="1"/>
      <c r="E10" s="1"/>
      <c r="F10" s="1"/>
      <c r="G10" s="8"/>
    </row>
    <row r="11" spans="1:7" ht="23.25">
      <c r="A11" s="1" t="s">
        <v>14</v>
      </c>
      <c r="B11" s="1"/>
      <c r="C11" s="1"/>
      <c r="D11" s="1"/>
      <c r="E11" s="1"/>
      <c r="F11" s="1"/>
      <c r="G11" s="1"/>
    </row>
    <row r="12" spans="1:7" ht="23.25">
      <c r="A12" s="1" t="s">
        <v>15</v>
      </c>
      <c r="B12" s="1"/>
      <c r="C12" s="1"/>
      <c r="D12" s="1"/>
      <c r="E12" s="1"/>
      <c r="F12" s="1"/>
      <c r="G12" s="1"/>
    </row>
    <row r="13" spans="1:7" ht="23.25" customHeight="1">
      <c r="A13" s="23" t="s">
        <v>19</v>
      </c>
      <c r="B13" s="23"/>
      <c r="C13" s="23"/>
      <c r="D13" s="23"/>
      <c r="E13" s="23"/>
      <c r="F13" s="23"/>
      <c r="G13" s="23"/>
    </row>
    <row r="14" spans="1:7" ht="23.25" customHeight="1">
      <c r="A14" s="11" t="s">
        <v>16</v>
      </c>
      <c r="B14" s="7"/>
      <c r="C14" s="7"/>
      <c r="D14" s="7"/>
      <c r="E14" s="7"/>
      <c r="F14" s="7"/>
      <c r="G14" s="7"/>
    </row>
    <row r="15" spans="1:7" ht="23.25" customHeight="1">
      <c r="A15" s="7" t="s">
        <v>17</v>
      </c>
      <c r="B15" s="7"/>
      <c r="C15" s="7"/>
      <c r="D15" s="7"/>
      <c r="E15" s="7"/>
      <c r="F15" s="7"/>
      <c r="G15" s="7"/>
    </row>
    <row r="16" spans="1:7" ht="23.25" customHeight="1">
      <c r="A16" s="7" t="s">
        <v>18</v>
      </c>
      <c r="B16" s="7"/>
      <c r="C16" s="7"/>
      <c r="D16" s="7"/>
      <c r="E16" s="7"/>
      <c r="F16" s="7"/>
      <c r="G16" s="7"/>
    </row>
    <row r="17" spans="1:7" ht="24" thickBot="1">
      <c r="A17" s="22"/>
      <c r="B17" s="22"/>
      <c r="C17" s="22"/>
      <c r="D17" s="22"/>
      <c r="E17" s="22"/>
      <c r="F17" s="22"/>
      <c r="G17" s="22"/>
    </row>
    <row r="18" spans="1:7" ht="45" customHeight="1">
      <c r="A18" s="21" t="s">
        <v>22</v>
      </c>
      <c r="B18" s="21"/>
      <c r="C18" s="21"/>
      <c r="D18" s="21"/>
      <c r="E18" s="21"/>
      <c r="F18" s="21"/>
      <c r="G18" s="21"/>
    </row>
    <row r="19" spans="1:7" ht="24" thickBot="1">
      <c r="A19" s="22" t="s">
        <v>4</v>
      </c>
      <c r="B19" s="22"/>
      <c r="C19" s="22"/>
      <c r="D19" s="22"/>
      <c r="E19" s="22"/>
      <c r="F19" s="22"/>
      <c r="G19" s="22"/>
    </row>
    <row r="20" spans="1:7" ht="26.25" customHeight="1" thickBot="1">
      <c r="A20" s="16" t="s">
        <v>0</v>
      </c>
      <c r="B20" s="18" t="s">
        <v>32</v>
      </c>
      <c r="C20" s="19"/>
      <c r="D20" s="20"/>
      <c r="E20" s="18" t="s">
        <v>29</v>
      </c>
      <c r="F20" s="19"/>
      <c r="G20" s="20"/>
    </row>
    <row r="21" spans="1:7" ht="46.5">
      <c r="A21" s="17"/>
      <c r="B21" s="2" t="s">
        <v>2</v>
      </c>
      <c r="C21" s="2" t="s">
        <v>3</v>
      </c>
      <c r="D21" s="3" t="s">
        <v>31</v>
      </c>
      <c r="E21" s="2" t="s">
        <v>2</v>
      </c>
      <c r="F21" s="2" t="s">
        <v>3</v>
      </c>
      <c r="G21" s="3" t="s">
        <v>9</v>
      </c>
    </row>
    <row r="22" spans="1:7" ht="46.5">
      <c r="A22" s="4" t="s">
        <v>28</v>
      </c>
      <c r="B22" s="5">
        <f>15+10</f>
        <v>25</v>
      </c>
      <c r="C22" s="5">
        <f>1+1</f>
        <v>2</v>
      </c>
      <c r="D22" s="9">
        <v>128675.88</v>
      </c>
      <c r="E22" s="5">
        <v>0</v>
      </c>
      <c r="F22" s="5">
        <v>0</v>
      </c>
      <c r="G22" s="10">
        <v>0</v>
      </c>
    </row>
    <row r="23" spans="1:7" ht="48.75" customHeight="1">
      <c r="A23" s="4" t="s">
        <v>24</v>
      </c>
      <c r="B23" s="5">
        <f>15+15+15-5</f>
        <v>40</v>
      </c>
      <c r="C23" s="5">
        <f>1+1+1</f>
        <v>3</v>
      </c>
      <c r="D23" s="9">
        <f>135000-15000</f>
        <v>120000</v>
      </c>
      <c r="E23" s="5">
        <v>0</v>
      </c>
      <c r="F23" s="5">
        <v>0</v>
      </c>
      <c r="G23" s="10">
        <v>0</v>
      </c>
    </row>
    <row r="24" spans="1:7" ht="48.75" customHeight="1">
      <c r="A24" s="4" t="s">
        <v>25</v>
      </c>
      <c r="B24" s="5">
        <f>10+56+22+81+225+62+20+58+78+98+8+5</f>
        <v>723</v>
      </c>
      <c r="C24" s="5">
        <f>1+6+2+8+26+8+2+7+9+7+0+1</f>
        <v>77</v>
      </c>
      <c r="D24" s="9">
        <v>2307807</v>
      </c>
      <c r="E24" s="5">
        <v>0</v>
      </c>
      <c r="F24" s="5">
        <v>0</v>
      </c>
      <c r="G24" s="10">
        <v>0</v>
      </c>
    </row>
    <row r="25" spans="1:7" ht="48.75" customHeight="1">
      <c r="A25" s="4" t="s">
        <v>27</v>
      </c>
      <c r="B25" s="5">
        <f>15.5+41+35+10+86</f>
        <v>187.5</v>
      </c>
      <c r="C25" s="5">
        <f>2+6+4+2+9</f>
        <v>23</v>
      </c>
      <c r="D25" s="9">
        <v>798000</v>
      </c>
      <c r="E25" s="5">
        <v>200</v>
      </c>
      <c r="F25" s="5">
        <v>103</v>
      </c>
      <c r="G25" s="10">
        <v>851200</v>
      </c>
    </row>
    <row r="26" spans="1:7" ht="48.75" customHeight="1">
      <c r="A26" s="4" t="s">
        <v>26</v>
      </c>
      <c r="B26" s="5">
        <f>30+90+94+92+12+111+35+85+95+408.2</f>
        <v>1052.2</v>
      </c>
      <c r="C26" s="5">
        <f>2+3+6+6+1+6+2+5+6+14</f>
        <v>51</v>
      </c>
      <c r="D26" s="9">
        <v>802534</v>
      </c>
      <c r="E26" s="5">
        <v>1000</v>
      </c>
      <c r="F26" s="5">
        <v>50</v>
      </c>
      <c r="G26" s="10">
        <v>786799</v>
      </c>
    </row>
    <row r="27" spans="1:7" ht="48.75" customHeight="1">
      <c r="A27" s="4" t="s">
        <v>23</v>
      </c>
      <c r="B27" s="5">
        <f>15+20+15+7+10+45+37</f>
        <v>149</v>
      </c>
      <c r="C27" s="5">
        <f>1+2+1+1+1+3+3</f>
        <v>12</v>
      </c>
      <c r="D27" s="9">
        <v>157576</v>
      </c>
      <c r="E27" s="5">
        <v>110</v>
      </c>
      <c r="F27" s="5">
        <v>10</v>
      </c>
      <c r="G27" s="10">
        <v>117040</v>
      </c>
    </row>
    <row r="28" spans="1:7" ht="46.5">
      <c r="A28" s="4" t="s">
        <v>20</v>
      </c>
      <c r="B28" s="5">
        <f>30+290+15+60+245+340+80+481+380+110+270+177</f>
        <v>2478</v>
      </c>
      <c r="C28" s="5">
        <f>2+4+1+4+16+12+4+14+9+8+15+9</f>
        <v>98</v>
      </c>
      <c r="D28" s="9">
        <v>4063729.93</v>
      </c>
      <c r="E28" s="9">
        <v>2500</v>
      </c>
      <c r="F28" s="5">
        <v>100</v>
      </c>
      <c r="G28" s="10">
        <v>4063729</v>
      </c>
    </row>
    <row r="29" spans="1:7" ht="23.25">
      <c r="A29" s="4" t="s">
        <v>21</v>
      </c>
      <c r="B29" s="5">
        <v>150</v>
      </c>
      <c r="C29" s="5">
        <v>1</v>
      </c>
      <c r="D29" s="12">
        <v>73674</v>
      </c>
      <c r="E29" s="5">
        <v>0</v>
      </c>
      <c r="F29" s="5">
        <v>0</v>
      </c>
      <c r="G29" s="5"/>
    </row>
    <row r="30" spans="1:7" ht="46.5">
      <c r="A30" s="4" t="s">
        <v>30</v>
      </c>
      <c r="B30" s="13">
        <f>600+17.6+688.8</f>
        <v>1306.4</v>
      </c>
      <c r="C30" s="13">
        <f>1+1+2</f>
        <v>4</v>
      </c>
      <c r="D30" s="14">
        <v>42758444.5</v>
      </c>
      <c r="E30" s="5">
        <v>500</v>
      </c>
      <c r="F30" s="5">
        <v>2</v>
      </c>
      <c r="G30" s="5">
        <v>21379222</v>
      </c>
    </row>
    <row r="31" spans="1:7" ht="22.5">
      <c r="A31" s="15" t="s">
        <v>1</v>
      </c>
      <c r="B31" s="6">
        <f>SUM(B22:B30)</f>
        <v>6111.1</v>
      </c>
      <c r="C31" s="6">
        <f>SUM(C22:C30)</f>
        <v>271</v>
      </c>
      <c r="D31" s="6">
        <f>SUM(D22:D30)</f>
        <v>51210441.31</v>
      </c>
      <c r="E31" s="6">
        <f>SUM(E22:E30)</f>
        <v>4310</v>
      </c>
      <c r="F31" s="6">
        <v>265</v>
      </c>
      <c r="G31" s="6">
        <f>SUM(G22:G30)</f>
        <v>27197990</v>
      </c>
    </row>
  </sheetData>
  <sheetProtection/>
  <mergeCells count="9">
    <mergeCell ref="A20:A21"/>
    <mergeCell ref="B20:D20"/>
    <mergeCell ref="E20:G20"/>
    <mergeCell ref="A5:G5"/>
    <mergeCell ref="A6:G6"/>
    <mergeCell ref="A13:G13"/>
    <mergeCell ref="A17:G17"/>
    <mergeCell ref="A18:G18"/>
    <mergeCell ref="A19:G19"/>
  </mergeCells>
  <hyperlinks>
    <hyperlink ref="A14" r:id="rId1" display="8.divn_mupes@mail.ru"/>
  </hyperlinks>
  <printOptions/>
  <pageMargins left="0.75" right="0.75" top="1" bottom="1" header="0.5" footer="0.5"/>
  <pageSetup horizontalDpi="600" verticalDpi="600" orientation="portrait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DJENNY</dc:creator>
  <cp:keywords/>
  <dc:description/>
  <cp:lastModifiedBy>Евгения</cp:lastModifiedBy>
  <cp:lastPrinted>2024-01-22T06:53:37Z</cp:lastPrinted>
  <dcterms:created xsi:type="dcterms:W3CDTF">2009-04-13T07:46:33Z</dcterms:created>
  <dcterms:modified xsi:type="dcterms:W3CDTF">2024-02-15T03:45:36Z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