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#ОбщаяАдминистрация\#ВсеСанникову\от Никитченко\ЗАПРОС КОТИРОВОК\КП и ТЗ Поверка приборов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Print_Area" localSheetId="0">Лист1!$A$1:$Q$100</definedName>
  </definedNames>
  <calcPr calcId="152511"/>
</workbook>
</file>

<file path=xl/calcChain.xml><?xml version="1.0" encoding="utf-8"?>
<calcChain xmlns="http://schemas.openxmlformats.org/spreadsheetml/2006/main">
  <c r="P10" i="1" l="1"/>
  <c r="N10" i="1" s="1"/>
  <c r="P11" i="1"/>
  <c r="N11" i="1" s="1"/>
  <c r="P12" i="1"/>
  <c r="N12" i="1" s="1"/>
  <c r="P13" i="1"/>
  <c r="P14" i="1"/>
  <c r="N14" i="1" s="1"/>
  <c r="P15" i="1"/>
  <c r="P16" i="1"/>
  <c r="N16" i="1" s="1"/>
  <c r="P17" i="1"/>
  <c r="P18" i="1"/>
  <c r="N18" i="1" s="1"/>
  <c r="P19" i="1"/>
  <c r="N19" i="1" s="1"/>
  <c r="P20" i="1"/>
  <c r="N20" i="1" s="1"/>
  <c r="P21" i="1"/>
  <c r="P22" i="1"/>
  <c r="N22" i="1" s="1"/>
  <c r="P23" i="1"/>
  <c r="N23" i="1" s="1"/>
  <c r="P24" i="1"/>
  <c r="N24" i="1" s="1"/>
  <c r="P25" i="1"/>
  <c r="P26" i="1"/>
  <c r="N26" i="1" s="1"/>
  <c r="P27" i="1"/>
  <c r="N27" i="1" s="1"/>
  <c r="P28" i="1"/>
  <c r="N28" i="1" s="1"/>
  <c r="P29" i="1"/>
  <c r="P30" i="1"/>
  <c r="N30" i="1" s="1"/>
  <c r="P31" i="1"/>
  <c r="N31" i="1" s="1"/>
  <c r="P32" i="1"/>
  <c r="N32" i="1" s="1"/>
  <c r="P33" i="1"/>
  <c r="P34" i="1"/>
  <c r="P35" i="1"/>
  <c r="P36" i="1"/>
  <c r="N36" i="1" s="1"/>
  <c r="P37" i="1"/>
  <c r="P38" i="1"/>
  <c r="N38" i="1" s="1"/>
  <c r="P39" i="1"/>
  <c r="N39" i="1" s="1"/>
  <c r="P40" i="1"/>
  <c r="N40" i="1" s="1"/>
  <c r="P41" i="1"/>
  <c r="P42" i="1"/>
  <c r="N42" i="1" s="1"/>
  <c r="P43" i="1"/>
  <c r="N43" i="1" s="1"/>
  <c r="P44" i="1"/>
  <c r="N44" i="1" s="1"/>
  <c r="P45" i="1"/>
  <c r="P46" i="1"/>
  <c r="N46" i="1" s="1"/>
  <c r="P47" i="1"/>
  <c r="N47" i="1" s="1"/>
  <c r="P48" i="1"/>
  <c r="N48" i="1" s="1"/>
  <c r="P49" i="1"/>
  <c r="P50" i="1"/>
  <c r="N50" i="1" s="1"/>
  <c r="P51" i="1"/>
  <c r="N51" i="1" s="1"/>
  <c r="P52" i="1"/>
  <c r="N52" i="1" s="1"/>
  <c r="P53" i="1"/>
  <c r="P54" i="1"/>
  <c r="N54" i="1" s="1"/>
  <c r="P55" i="1"/>
  <c r="N55" i="1" s="1"/>
  <c r="P56" i="1"/>
  <c r="N56" i="1" s="1"/>
  <c r="P57" i="1"/>
  <c r="P58" i="1"/>
  <c r="P59" i="1"/>
  <c r="P60" i="1"/>
  <c r="N60" i="1" s="1"/>
  <c r="P61" i="1"/>
  <c r="P62" i="1"/>
  <c r="N62" i="1" s="1"/>
  <c r="P63" i="1"/>
  <c r="N63" i="1" s="1"/>
  <c r="P64" i="1"/>
  <c r="N64" i="1" s="1"/>
  <c r="P65" i="1"/>
  <c r="N65" i="1" s="1"/>
  <c r="P66" i="1"/>
  <c r="N66" i="1" s="1"/>
  <c r="P67" i="1"/>
  <c r="N67" i="1" s="1"/>
  <c r="P68" i="1"/>
  <c r="N68" i="1" s="1"/>
  <c r="P69" i="1"/>
  <c r="N69" i="1" s="1"/>
  <c r="P70" i="1"/>
  <c r="N70" i="1" s="1"/>
  <c r="P71" i="1"/>
  <c r="P72" i="1"/>
  <c r="N72" i="1" s="1"/>
  <c r="P73" i="1"/>
  <c r="N73" i="1" s="1"/>
  <c r="P74" i="1"/>
  <c r="N74" i="1" s="1"/>
  <c r="P75" i="1"/>
  <c r="N75" i="1" s="1"/>
  <c r="P76" i="1"/>
  <c r="N76" i="1" s="1"/>
  <c r="P77" i="1"/>
  <c r="N77" i="1" s="1"/>
  <c r="P78" i="1"/>
  <c r="N78" i="1" s="1"/>
  <c r="P79" i="1"/>
  <c r="P80" i="1"/>
  <c r="N80" i="1" s="1"/>
  <c r="P81" i="1"/>
  <c r="N81" i="1" s="1"/>
  <c r="P9" i="1"/>
  <c r="N9" i="1" s="1"/>
  <c r="N13" i="1"/>
  <c r="N15" i="1"/>
  <c r="N17" i="1"/>
  <c r="N21" i="1"/>
  <c r="N25" i="1"/>
  <c r="N29" i="1"/>
  <c r="N33" i="1"/>
  <c r="N34" i="1"/>
  <c r="N35" i="1"/>
  <c r="N37" i="1"/>
  <c r="N41" i="1"/>
  <c r="N45" i="1"/>
  <c r="N49" i="1"/>
  <c r="N53" i="1"/>
  <c r="N57" i="1"/>
  <c r="N58" i="1"/>
  <c r="N59" i="1"/>
  <c r="N61" i="1"/>
  <c r="N71" i="1"/>
  <c r="N7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9" i="1"/>
  <c r="K82" i="1"/>
  <c r="P82" i="1" l="1"/>
</calcChain>
</file>

<file path=xl/sharedStrings.xml><?xml version="1.0" encoding="utf-8"?>
<sst xmlns="http://schemas.openxmlformats.org/spreadsheetml/2006/main" count="448" uniqueCount="158">
  <si>
    <t>№ п/п</t>
  </si>
  <si>
    <t>Ед. изм.</t>
  </si>
  <si>
    <t>Кол-во</t>
  </si>
  <si>
    <t>НДС</t>
  </si>
  <si>
    <t>Ставка %</t>
  </si>
  <si>
    <t>Сумма, руб.</t>
  </si>
  <si>
    <t>Цена за ед, в т.ч. НДС, руб.</t>
  </si>
  <si>
    <t>Цена за ед. без НДС, руб.</t>
  </si>
  <si>
    <t>ИТОГО</t>
  </si>
  <si>
    <t>Сумма с НДС, руб.</t>
  </si>
  <si>
    <t>Оговоренные в настоящей Спецификации цены являются окончательными и изменению не подлежат.</t>
  </si>
  <si>
    <t>Спецификация №1</t>
  </si>
  <si>
    <t>набором шлицевых\крестовых бит</t>
  </si>
  <si>
    <t>МУПЭС</t>
  </si>
  <si>
    <t>___________________/Горбунов В.А./</t>
  </si>
  <si>
    <t>"___"________________2016г.</t>
  </si>
  <si>
    <t>М.П.</t>
  </si>
  <si>
    <t>Юридический адрес: 663090, Красноярский край, г. Дивногорск ул. Гримау, 27.</t>
  </si>
  <si>
    <t>Почтовый адрес: 663090, Красноярский край, г. Дивногорск ул. Гримау, 27.</t>
  </si>
  <si>
    <t>Наименование СИ</t>
  </si>
  <si>
    <t>Тип, марка</t>
  </si>
  <si>
    <t>Заводской №</t>
  </si>
  <si>
    <t>Вид поверки</t>
  </si>
  <si>
    <t>Дата</t>
  </si>
  <si>
    <t>поверки</t>
  </si>
  <si>
    <t>след. поверки</t>
  </si>
  <si>
    <t>Приложение</t>
  </si>
  <si>
    <t>Метран-55ДИ 0-1,6МПа</t>
  </si>
  <si>
    <t>калибровка</t>
  </si>
  <si>
    <t>ТСМУ-274-02 -50 +180</t>
  </si>
  <si>
    <t>гос. поверка</t>
  </si>
  <si>
    <t>ТСМ-0879  0 +150</t>
  </si>
  <si>
    <t>Датчик давления</t>
  </si>
  <si>
    <t>Термопреобразователи</t>
  </si>
  <si>
    <t>шт</t>
  </si>
  <si>
    <t>646556, 646584, 646587</t>
  </si>
  <si>
    <t>646589, 646598, 665685, 646555, 646594</t>
  </si>
  <si>
    <t>646590, 646601, 646571</t>
  </si>
  <si>
    <t>646564, 646551</t>
  </si>
  <si>
    <t>эк.№11</t>
  </si>
  <si>
    <t>ТСМ-0879 -50 +180</t>
  </si>
  <si>
    <t>ТСМ-1088 -50 +180</t>
  </si>
  <si>
    <t>028-02</t>
  </si>
  <si>
    <t>эк.№12</t>
  </si>
  <si>
    <t>646600, 646602, 646592</t>
  </si>
  <si>
    <t>Метран -22ДИ 0-2,5МПа</t>
  </si>
  <si>
    <t>ТСМУ-274-2 -50 +180</t>
  </si>
  <si>
    <t>эк.№13</t>
  </si>
  <si>
    <t>646597, 646563, 646568, 646577, 646581, 646575</t>
  </si>
  <si>
    <t>ЭКМ  0-2,5МПа</t>
  </si>
  <si>
    <t>Манометр электронный</t>
  </si>
  <si>
    <t>529198, 210333</t>
  </si>
  <si>
    <t>463018, 463017</t>
  </si>
  <si>
    <t>646570, 646572</t>
  </si>
  <si>
    <t>646552, 646582, 646591</t>
  </si>
  <si>
    <t>646599, 646573</t>
  </si>
  <si>
    <t>21, 25</t>
  </si>
  <si>
    <t>эк.№14</t>
  </si>
  <si>
    <t>Метран-55 ДИ 0-1,6МПа</t>
  </si>
  <si>
    <t>646579, 646586, 646554, 646557, 646553, 646562</t>
  </si>
  <si>
    <t>эк.№15</t>
  </si>
  <si>
    <t>ТСМУ-274-02   -50 +180</t>
  </si>
  <si>
    <t>Метран 55 ДИ 0-1,6 МПа</t>
  </si>
  <si>
    <t>463019, 463025, 463041, 463016</t>
  </si>
  <si>
    <t xml:space="preserve">646576, 646569, 646595, </t>
  </si>
  <si>
    <t>ПНС</t>
  </si>
  <si>
    <t>ИРТ 5920</t>
  </si>
  <si>
    <t>6541, 1657, 6520, 6455</t>
  </si>
  <si>
    <t>6592, 1199, 1213, 5576, 1230, 1202, 1654</t>
  </si>
  <si>
    <t>ЦК</t>
  </si>
  <si>
    <t>ТСМУ  274  0 + 150</t>
  </si>
  <si>
    <t>2167796, 2167794, 2167790, 2167788, 2167793, 2167791, 2167787, 2167792, 2167797, 2167799, 2167800, 2167795</t>
  </si>
  <si>
    <t>Метран-55  0 -1,6МПа</t>
  </si>
  <si>
    <t>1270738, 1270732, 1270727, 1270731, 1270728, 1270737, 1270735, 1270736, 1270735, 1270739, 1270730, 1270733, 1270726, 1270725, 1270724</t>
  </si>
  <si>
    <t>б/н</t>
  </si>
  <si>
    <t>ВСХН-50</t>
  </si>
  <si>
    <t>Счетчик холодной воды</t>
  </si>
  <si>
    <t>425-2803№24,        425-2803№23,          425-2803№22</t>
  </si>
  <si>
    <t>Аппарат испытательный</t>
  </si>
  <si>
    <t xml:space="preserve">АИП-70 </t>
  </si>
  <si>
    <t>Установка высоковольтная</t>
  </si>
  <si>
    <t>ИМ-65</t>
  </si>
  <si>
    <t>АИМ-90 Ц</t>
  </si>
  <si>
    <t xml:space="preserve">Мегаомметр  </t>
  </si>
  <si>
    <t>ЭСО 202/2Г</t>
  </si>
  <si>
    <t>Р333</t>
  </si>
  <si>
    <t xml:space="preserve">Амперметр  </t>
  </si>
  <si>
    <t>Э59</t>
  </si>
  <si>
    <t>Э525</t>
  </si>
  <si>
    <t>Э526</t>
  </si>
  <si>
    <t xml:space="preserve">Вольтметр </t>
  </si>
  <si>
    <t>С 502</t>
  </si>
  <si>
    <t xml:space="preserve">Комплект измерительный </t>
  </si>
  <si>
    <t>К540</t>
  </si>
  <si>
    <t>Секундомер механический</t>
  </si>
  <si>
    <t>СОСпр-2б-2-000</t>
  </si>
  <si>
    <t>ШЦ–1–150 – 0,1</t>
  </si>
  <si>
    <t>ГОСТ 427-75</t>
  </si>
  <si>
    <t xml:space="preserve">Энергомонитор </t>
  </si>
  <si>
    <t>3.3 Т</t>
  </si>
  <si>
    <t>МЭС – 200 А</t>
  </si>
  <si>
    <t>РЕСУРС UF2</t>
  </si>
  <si>
    <t xml:space="preserve">Пирометр </t>
  </si>
  <si>
    <t>С-300</t>
  </si>
  <si>
    <t>Прибор измерительный</t>
  </si>
  <si>
    <t xml:space="preserve">Testo 435-2     </t>
  </si>
  <si>
    <t xml:space="preserve">Линейка   </t>
  </si>
  <si>
    <t>Метеометр</t>
  </si>
  <si>
    <t>Штангенциркуль</t>
  </si>
  <si>
    <t>поверка</t>
  </si>
  <si>
    <t>Измеритель регулятор технологический</t>
  </si>
  <si>
    <t>Электроконтактный манометр</t>
  </si>
  <si>
    <t>Мост постоянного тока измерительный</t>
  </si>
  <si>
    <t>Измеритель показателя качества электроэнергии</t>
  </si>
  <si>
    <t>КИП МУПЭС</t>
  </si>
  <si>
    <t>ЭТЛ МУПЭС</t>
  </si>
  <si>
    <t xml:space="preserve">Расходомер счетчик </t>
  </si>
  <si>
    <t>РУС-1</t>
  </si>
  <si>
    <t xml:space="preserve">Преобразователь </t>
  </si>
  <si>
    <t>Регистратор видеографический</t>
  </si>
  <si>
    <t>Элметро-ВиЭР</t>
  </si>
  <si>
    <t xml:space="preserve">Измеритель-регистратор универсальный восьмиканальный </t>
  </si>
  <si>
    <t>ОВЕН ТРМ138</t>
  </si>
  <si>
    <t>Термосопротивления</t>
  </si>
  <si>
    <t>ТРМ138</t>
  </si>
  <si>
    <r>
      <t>0-6 кгс/см</t>
    </r>
    <r>
      <rPr>
        <sz val="11"/>
        <rFont val="Calibri"/>
        <family val="2"/>
        <charset val="204"/>
      </rPr>
      <t>²</t>
    </r>
  </si>
  <si>
    <r>
      <t>0-10 кгс/см</t>
    </r>
    <r>
      <rPr>
        <sz val="11"/>
        <rFont val="Calibri"/>
        <family val="2"/>
        <charset val="204"/>
      </rPr>
      <t>²</t>
    </r>
  </si>
  <si>
    <r>
      <t>0-16 кгс/см</t>
    </r>
    <r>
      <rPr>
        <sz val="11"/>
        <rFont val="Calibri"/>
        <family val="2"/>
        <charset val="204"/>
      </rPr>
      <t>²</t>
    </r>
  </si>
  <si>
    <t xml:space="preserve">Амперметр образцовый </t>
  </si>
  <si>
    <t>Вольтметр образцовый</t>
  </si>
  <si>
    <r>
      <rPr>
        <b/>
        <sz val="12"/>
        <rFont val="Times New Roman"/>
        <family val="1"/>
        <charset val="204"/>
      </rPr>
      <t>Грузоотправитель:</t>
    </r>
    <r>
      <rPr>
        <sz val="12"/>
        <rFont val="Times New Roman"/>
        <family val="1"/>
        <charset val="204"/>
      </rPr>
      <t xml:space="preserve"> </t>
    </r>
  </si>
  <si>
    <t xml:space="preserve">Юридический адрес: </t>
  </si>
  <si>
    <t xml:space="preserve">Почтовый адрес: </t>
  </si>
  <si>
    <t>______________________/                 /</t>
  </si>
  <si>
    <t>Муниципальное унитарное предприятие электрических сетей, именуемое в дальнейшем "Заказчик", в лице  директора Горбунова Владимира Афанасьевича,  действующего на основании Устава, с другой стороны, ______________, именуемое в дальнейшем Исполнитель",  в лице _____________, действующего на основании ______, а вместе именуемые "Стороны", настоящим  достигли соглашения о поставке  Товара  на следующих условиях:</t>
  </si>
  <si>
    <t>"Заказчик"</t>
  </si>
  <si>
    <t>"Исполниель"</t>
  </si>
  <si>
    <r>
      <t>ДМ2005Ф 0-16кг/см</t>
    </r>
    <r>
      <rPr>
        <sz val="11"/>
        <rFont val="Calibri"/>
        <family val="2"/>
        <charset val="204"/>
      </rPr>
      <t>²</t>
    </r>
  </si>
  <si>
    <t>Клас точности</t>
  </si>
  <si>
    <t>3кв.2015</t>
  </si>
  <si>
    <t>3кв.2016</t>
  </si>
  <si>
    <t>Манометр деформационный образцовый</t>
  </si>
  <si>
    <r>
      <t>0-4 кгс/см</t>
    </r>
    <r>
      <rPr>
        <sz val="11"/>
        <rFont val="Calibri"/>
        <family val="2"/>
        <charset val="204"/>
      </rPr>
      <t>²</t>
    </r>
  </si>
  <si>
    <r>
      <t>0-40 кгс/см</t>
    </r>
    <r>
      <rPr>
        <sz val="11"/>
        <rFont val="Calibri"/>
        <family val="2"/>
        <charset val="204"/>
      </rPr>
      <t>²</t>
    </r>
  </si>
  <si>
    <t>Д5090, 0-20А</t>
  </si>
  <si>
    <t>Д566, 0-600V</t>
  </si>
  <si>
    <t>Ваттметр образцовый</t>
  </si>
  <si>
    <t>Д566, 0-450W</t>
  </si>
  <si>
    <t>Оплате подлежат только фактически оказанные услуги.</t>
  </si>
  <si>
    <t xml:space="preserve">Сигнализатор взрывоопасных газов и паров </t>
  </si>
  <si>
    <t>Сигнал-02</t>
  </si>
  <si>
    <t>6941-09</t>
  </si>
  <si>
    <t>ГАРАЖ  МУПЭС</t>
  </si>
  <si>
    <t>Инфралит 1100</t>
  </si>
  <si>
    <t>Газоанализатор</t>
  </si>
  <si>
    <r>
      <t xml:space="preserve">Грузополучатель: </t>
    </r>
    <r>
      <rPr>
        <sz val="12"/>
        <rFont val="Times New Roman"/>
        <family val="1"/>
        <charset val="204"/>
      </rPr>
      <t>МУПЭС, ИНН 2446001206, факс (39144) 3-74-16</t>
    </r>
  </si>
  <si>
    <t>Срок оплаты оказанных услуг: В течение 14 календарных дней с момента оказания услуг</t>
  </si>
  <si>
    <t>Приложение №1 к договору возмездного оказания услуг №____от____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</si>
</sst>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1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/>
    <xf numFmtId="0" fontId="3" fillId="0" borderId="0" xfId="0" applyFont="1" applyFill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10" fillId="0" borderId="0" xfId="0" applyFont="1"/>
    <xf numFmtId="0" fontId="8" fillId="0" borderId="0" xfId="0" applyFont="1" applyBorder="1" applyAlignment="1">
      <alignment horizontal="right"/>
    </xf>
    <xf numFmtId="4" fontId="17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4" fontId="17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2" borderId="0" xfId="0" applyFont="1" applyFill="1"/>
    <xf numFmtId="0" fontId="10" fillId="0" borderId="0" xfId="0" applyFont="1" applyFill="1"/>
    <xf numFmtId="0" fontId="3" fillId="0" borderId="0" xfId="0" applyFont="1" applyFill="1" applyBorder="1"/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14" fontId="12" fillId="0" borderId="1" xfId="0" applyNumberFormat="1" applyFont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6" fillId="0" borderId="5" xfId="0" applyFont="1" applyBorder="1" applyAlignment="1">
      <alignment vertical="top" wrapText="1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14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vertical="center" wrapText="1"/>
    </xf>
    <xf numFmtId="14" fontId="6" fillId="0" borderId="5" xfId="0" applyNumberFormat="1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4" fontId="6" fillId="0" borderId="3" xfId="0" applyNumberFormat="1" applyFont="1" applyBorder="1" applyAlignment="1">
      <alignment vertical="top" wrapText="1"/>
    </xf>
    <xf numFmtId="0" fontId="3" fillId="0" borderId="5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14" fontId="12" fillId="0" borderId="3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/>
    </xf>
    <xf numFmtId="0" fontId="13" fillId="0" borderId="5" xfId="0" applyFont="1" applyBorder="1" applyAlignment="1">
      <alignment vertical="top" wrapText="1"/>
    </xf>
    <xf numFmtId="0" fontId="6" fillId="0" borderId="0" xfId="0" applyFont="1" applyFill="1"/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14" fontId="6" fillId="0" borderId="5" xfId="0" applyNumberFormat="1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0" fontId="6" fillId="0" borderId="5" xfId="0" applyFont="1" applyBorder="1" applyAlignment="1">
      <alignment vertical="top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11">
    <cellStyle name="Денежный 2" xfId="1"/>
    <cellStyle name="Обычный" xfId="0" builtinId="0"/>
    <cellStyle name="Обычный 2" xfId="2"/>
    <cellStyle name="Обычный 2 2" xfId="3"/>
    <cellStyle name="Обычный 2 3" xfId="4"/>
    <cellStyle name="Обычный 2 4" xfId="5"/>
    <cellStyle name="Обычный 3" xfId="6"/>
    <cellStyle name="Обычный 3 2" xfId="7"/>
    <cellStyle name="Обычный 4" xfId="8"/>
    <cellStyle name="Обычный 4 2" xfId="9"/>
    <cellStyle name="Обычный 5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tabSelected="1" view="pageBreakPreview" topLeftCell="A28" zoomScaleNormal="100" zoomScaleSheetLayoutView="100" workbookViewId="0">
      <selection activeCell="B93" sqref="B93"/>
    </sheetView>
  </sheetViews>
  <sheetFormatPr defaultRowHeight="12.75" x14ac:dyDescent="0.2"/>
  <cols>
    <col min="1" max="1" width="0.42578125" style="1" customWidth="1"/>
    <col min="2" max="2" width="5.7109375" style="6" customWidth="1"/>
    <col min="3" max="3" width="26.28515625" style="6" customWidth="1"/>
    <col min="4" max="4" width="23.28515625" style="1" customWidth="1"/>
    <col min="5" max="5" width="18.28515625" style="1" customWidth="1"/>
    <col min="6" max="6" width="10" style="1" customWidth="1"/>
    <col min="7" max="7" width="11.28515625" style="1" customWidth="1"/>
    <col min="8" max="8" width="12.7109375" style="1" customWidth="1"/>
    <col min="9" max="9" width="19.5703125" style="1" customWidth="1"/>
    <col min="10" max="10" width="5.7109375" style="6" customWidth="1"/>
    <col min="11" max="11" width="5.85546875" style="1" customWidth="1"/>
    <col min="12" max="12" width="12.28515625" style="1" customWidth="1"/>
    <col min="13" max="13" width="7.85546875" style="6" customWidth="1"/>
    <col min="14" max="15" width="12.85546875" style="1" customWidth="1"/>
    <col min="16" max="16" width="12.5703125" style="1" customWidth="1"/>
    <col min="17" max="17" width="17.42578125" style="1" customWidth="1"/>
    <col min="18" max="16384" width="9.140625" style="1"/>
  </cols>
  <sheetData>
    <row r="1" spans="2:17" ht="15.75" x14ac:dyDescent="0.25">
      <c r="L1" s="1" t="s">
        <v>157</v>
      </c>
      <c r="P1" s="34"/>
    </row>
    <row r="2" spans="2:17" s="14" customFormat="1" ht="16.5" customHeight="1" x14ac:dyDescent="0.25">
      <c r="B2" s="124" t="s">
        <v>11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2:17" s="14" customFormat="1" ht="15.75" x14ac:dyDescent="0.25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2:17" ht="11.25" customHeight="1" x14ac:dyDescent="0.2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2:17" ht="62.25" customHeight="1" x14ac:dyDescent="0.2">
      <c r="B5" s="128" t="s">
        <v>134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2:17" s="2" customFormat="1" ht="33" customHeight="1" x14ac:dyDescent="0.2">
      <c r="B6" s="127" t="s">
        <v>0</v>
      </c>
      <c r="C6" s="118" t="s">
        <v>19</v>
      </c>
      <c r="D6" s="116" t="s">
        <v>20</v>
      </c>
      <c r="E6" s="118" t="s">
        <v>21</v>
      </c>
      <c r="F6" s="118" t="s">
        <v>138</v>
      </c>
      <c r="G6" s="125" t="s">
        <v>23</v>
      </c>
      <c r="H6" s="125"/>
      <c r="I6" s="118" t="s">
        <v>22</v>
      </c>
      <c r="J6" s="125" t="s">
        <v>1</v>
      </c>
      <c r="K6" s="125" t="s">
        <v>2</v>
      </c>
      <c r="L6" s="125" t="s">
        <v>7</v>
      </c>
      <c r="M6" s="120" t="s">
        <v>3</v>
      </c>
      <c r="N6" s="120"/>
      <c r="O6" s="118" t="s">
        <v>6</v>
      </c>
      <c r="P6" s="118" t="s">
        <v>9</v>
      </c>
      <c r="Q6" s="118" t="s">
        <v>26</v>
      </c>
    </row>
    <row r="7" spans="2:17" s="2" customFormat="1" ht="27.75" customHeight="1" x14ac:dyDescent="0.25">
      <c r="B7" s="127"/>
      <c r="C7" s="119"/>
      <c r="D7" s="117"/>
      <c r="E7" s="119"/>
      <c r="F7" s="119"/>
      <c r="G7" s="43" t="s">
        <v>24</v>
      </c>
      <c r="H7" s="43" t="s">
        <v>25</v>
      </c>
      <c r="I7" s="119"/>
      <c r="J7" s="125"/>
      <c r="K7" s="125"/>
      <c r="L7" s="125"/>
      <c r="M7" s="40" t="s">
        <v>4</v>
      </c>
      <c r="N7" s="42" t="s">
        <v>5</v>
      </c>
      <c r="O7" s="119"/>
      <c r="P7" s="123"/>
      <c r="Q7" s="119"/>
    </row>
    <row r="8" spans="2:17" s="44" customFormat="1" ht="18" customHeight="1" x14ac:dyDescent="0.2">
      <c r="B8" s="33">
        <v>1</v>
      </c>
      <c r="C8" s="41">
        <v>2</v>
      </c>
      <c r="D8" s="41">
        <v>3</v>
      </c>
      <c r="E8" s="50">
        <v>4</v>
      </c>
      <c r="F8" s="50"/>
      <c r="G8" s="51">
        <v>5</v>
      </c>
      <c r="H8" s="51">
        <v>6</v>
      </c>
      <c r="I8" s="51">
        <v>7</v>
      </c>
      <c r="J8" s="52">
        <v>8</v>
      </c>
      <c r="K8" s="53">
        <v>9</v>
      </c>
      <c r="L8" s="45">
        <v>10</v>
      </c>
      <c r="M8" s="46">
        <v>11</v>
      </c>
      <c r="N8" s="45">
        <v>12</v>
      </c>
      <c r="O8" s="47">
        <v>13</v>
      </c>
      <c r="P8" s="48">
        <v>14</v>
      </c>
      <c r="Q8" s="49">
        <v>16</v>
      </c>
    </row>
    <row r="9" spans="2:17" s="67" customFormat="1" ht="19.5" customHeight="1" x14ac:dyDescent="0.25">
      <c r="B9" s="68">
        <v>1</v>
      </c>
      <c r="C9" s="62" t="s">
        <v>32</v>
      </c>
      <c r="D9" s="84" t="s">
        <v>45</v>
      </c>
      <c r="E9" s="86">
        <v>19894</v>
      </c>
      <c r="F9" s="86"/>
      <c r="G9" s="85">
        <v>41418</v>
      </c>
      <c r="H9" s="85">
        <v>42514</v>
      </c>
      <c r="I9" s="102" t="s">
        <v>30</v>
      </c>
      <c r="J9" s="77" t="s">
        <v>34</v>
      </c>
      <c r="K9" s="69">
        <v>1</v>
      </c>
      <c r="L9" s="70">
        <f>O9/1.18</f>
        <v>1779.6610169491526</v>
      </c>
      <c r="M9" s="71">
        <v>18</v>
      </c>
      <c r="N9" s="70">
        <f>P9*18/118</f>
        <v>320.33898305084745</v>
      </c>
      <c r="O9" s="70">
        <v>2100</v>
      </c>
      <c r="P9" s="72">
        <f>O9*K9</f>
        <v>2100</v>
      </c>
      <c r="Q9" s="73" t="s">
        <v>47</v>
      </c>
    </row>
    <row r="10" spans="2:17" s="60" customFormat="1" ht="21" customHeight="1" x14ac:dyDescent="0.25">
      <c r="B10" s="68">
        <v>2</v>
      </c>
      <c r="C10" s="62" t="s">
        <v>32</v>
      </c>
      <c r="D10" s="84" t="s">
        <v>27</v>
      </c>
      <c r="E10" s="86">
        <v>463022</v>
      </c>
      <c r="F10" s="86"/>
      <c r="G10" s="85">
        <v>41530</v>
      </c>
      <c r="H10" s="85">
        <v>42626</v>
      </c>
      <c r="I10" s="84" t="s">
        <v>28</v>
      </c>
      <c r="J10" s="61" t="s">
        <v>34</v>
      </c>
      <c r="K10" s="103">
        <v>1</v>
      </c>
      <c r="L10" s="70">
        <f t="shared" ref="L10:L73" si="0">O10/1.18</f>
        <v>1779.6610169491526</v>
      </c>
      <c r="M10" s="71">
        <v>18</v>
      </c>
      <c r="N10" s="70">
        <f t="shared" ref="N10:N73" si="1">P10*18/118</f>
        <v>320.33898305084745</v>
      </c>
      <c r="O10" s="70">
        <v>2100</v>
      </c>
      <c r="P10" s="72">
        <f t="shared" ref="P10:P73" si="2">O10*K10</f>
        <v>2100</v>
      </c>
      <c r="Q10" s="73" t="s">
        <v>39</v>
      </c>
    </row>
    <row r="11" spans="2:17" s="60" customFormat="1" ht="15" customHeight="1" x14ac:dyDescent="0.25">
      <c r="B11" s="68">
        <v>3</v>
      </c>
      <c r="C11" s="62" t="s">
        <v>32</v>
      </c>
      <c r="D11" s="84" t="s">
        <v>27</v>
      </c>
      <c r="E11" s="86">
        <v>463028</v>
      </c>
      <c r="F11" s="86"/>
      <c r="G11" s="85">
        <v>41499</v>
      </c>
      <c r="H11" s="85">
        <v>42229</v>
      </c>
      <c r="I11" s="84" t="s">
        <v>28</v>
      </c>
      <c r="J11" s="61" t="s">
        <v>34</v>
      </c>
      <c r="K11" s="63">
        <v>1</v>
      </c>
      <c r="L11" s="70">
        <f t="shared" si="0"/>
        <v>1779.6610169491526</v>
      </c>
      <c r="M11" s="71">
        <v>18</v>
      </c>
      <c r="N11" s="70">
        <f t="shared" si="1"/>
        <v>320.33898305084745</v>
      </c>
      <c r="O11" s="70">
        <v>2100</v>
      </c>
      <c r="P11" s="72">
        <f t="shared" si="2"/>
        <v>2100</v>
      </c>
      <c r="Q11" s="73" t="s">
        <v>39</v>
      </c>
    </row>
    <row r="12" spans="2:17" s="67" customFormat="1" ht="19.5" customHeight="1" x14ac:dyDescent="0.25">
      <c r="B12" s="68">
        <v>4</v>
      </c>
      <c r="C12" s="62" t="s">
        <v>32</v>
      </c>
      <c r="D12" s="84" t="s">
        <v>27</v>
      </c>
      <c r="E12" s="86">
        <v>493034</v>
      </c>
      <c r="F12" s="86"/>
      <c r="G12" s="85">
        <v>41104</v>
      </c>
      <c r="H12" s="85">
        <v>42199</v>
      </c>
      <c r="I12" s="84" t="s">
        <v>28</v>
      </c>
      <c r="J12" s="61" t="s">
        <v>34</v>
      </c>
      <c r="K12" s="69">
        <v>1</v>
      </c>
      <c r="L12" s="70">
        <f t="shared" si="0"/>
        <v>1779.6610169491526</v>
      </c>
      <c r="M12" s="71">
        <v>18</v>
      </c>
      <c r="N12" s="70">
        <f t="shared" si="1"/>
        <v>320.33898305084745</v>
      </c>
      <c r="O12" s="70">
        <v>2100</v>
      </c>
      <c r="P12" s="72">
        <f t="shared" si="2"/>
        <v>2100</v>
      </c>
      <c r="Q12" s="73" t="s">
        <v>43</v>
      </c>
    </row>
    <row r="13" spans="2:17" s="67" customFormat="1" ht="19.5" customHeight="1" x14ac:dyDescent="0.25">
      <c r="B13" s="68">
        <v>5</v>
      </c>
      <c r="C13" s="62" t="s">
        <v>32</v>
      </c>
      <c r="D13" s="84" t="s">
        <v>27</v>
      </c>
      <c r="E13" s="86">
        <v>463035</v>
      </c>
      <c r="F13" s="86"/>
      <c r="G13" s="85">
        <v>41478</v>
      </c>
      <c r="H13" s="85">
        <v>42208</v>
      </c>
      <c r="I13" s="84" t="s">
        <v>28</v>
      </c>
      <c r="J13" s="61" t="s">
        <v>34</v>
      </c>
      <c r="K13" s="69">
        <v>1</v>
      </c>
      <c r="L13" s="70">
        <f t="shared" si="0"/>
        <v>1779.6610169491526</v>
      </c>
      <c r="M13" s="71">
        <v>18</v>
      </c>
      <c r="N13" s="70">
        <f t="shared" si="1"/>
        <v>320.33898305084745</v>
      </c>
      <c r="O13" s="70">
        <v>2100</v>
      </c>
      <c r="P13" s="72">
        <f t="shared" si="2"/>
        <v>2100</v>
      </c>
      <c r="Q13" s="73" t="s">
        <v>43</v>
      </c>
    </row>
    <row r="14" spans="2:17" s="67" customFormat="1" ht="19.5" customHeight="1" x14ac:dyDescent="0.25">
      <c r="B14" s="68">
        <v>6</v>
      </c>
      <c r="C14" s="62" t="s">
        <v>32</v>
      </c>
      <c r="D14" s="84" t="s">
        <v>27</v>
      </c>
      <c r="E14" s="86">
        <v>463038</v>
      </c>
      <c r="F14" s="86"/>
      <c r="G14" s="85">
        <v>41442</v>
      </c>
      <c r="H14" s="85">
        <v>42535</v>
      </c>
      <c r="I14" s="84" t="s">
        <v>28</v>
      </c>
      <c r="J14" s="61" t="s">
        <v>34</v>
      </c>
      <c r="K14" s="69">
        <v>1</v>
      </c>
      <c r="L14" s="70">
        <f t="shared" si="0"/>
        <v>1779.6610169491526</v>
      </c>
      <c r="M14" s="71">
        <v>18</v>
      </c>
      <c r="N14" s="70">
        <f t="shared" si="1"/>
        <v>320.33898305084745</v>
      </c>
      <c r="O14" s="70">
        <v>2100</v>
      </c>
      <c r="P14" s="72">
        <f t="shared" si="2"/>
        <v>2100</v>
      </c>
      <c r="Q14" s="73" t="s">
        <v>47</v>
      </c>
    </row>
    <row r="15" spans="2:17" s="67" customFormat="1" ht="19.5" customHeight="1" x14ac:dyDescent="0.25">
      <c r="B15" s="68">
        <v>7</v>
      </c>
      <c r="C15" s="62" t="s">
        <v>32</v>
      </c>
      <c r="D15" s="84" t="s">
        <v>27</v>
      </c>
      <c r="E15" s="84" t="s">
        <v>52</v>
      </c>
      <c r="F15" s="84"/>
      <c r="G15" s="85">
        <v>41478</v>
      </c>
      <c r="H15" s="85">
        <v>42208</v>
      </c>
      <c r="I15" s="84" t="s">
        <v>28</v>
      </c>
      <c r="J15" s="71" t="s">
        <v>34</v>
      </c>
      <c r="K15" s="81">
        <v>2</v>
      </c>
      <c r="L15" s="70">
        <f t="shared" si="0"/>
        <v>1779.6610169491526</v>
      </c>
      <c r="M15" s="71">
        <v>18</v>
      </c>
      <c r="N15" s="70">
        <f t="shared" si="1"/>
        <v>640.67796610169489</v>
      </c>
      <c r="O15" s="70">
        <v>2100</v>
      </c>
      <c r="P15" s="72">
        <f t="shared" si="2"/>
        <v>4200</v>
      </c>
      <c r="Q15" s="73" t="s">
        <v>57</v>
      </c>
    </row>
    <row r="16" spans="2:17" s="67" customFormat="1" ht="19.5" customHeight="1" x14ac:dyDescent="0.25">
      <c r="B16" s="68">
        <v>8</v>
      </c>
      <c r="C16" s="62" t="s">
        <v>32</v>
      </c>
      <c r="D16" s="84" t="s">
        <v>58</v>
      </c>
      <c r="E16" s="86">
        <v>463023</v>
      </c>
      <c r="F16" s="86"/>
      <c r="G16" s="85">
        <v>41442</v>
      </c>
      <c r="H16" s="85">
        <v>42538</v>
      </c>
      <c r="I16" s="84" t="s">
        <v>28</v>
      </c>
      <c r="J16" s="77" t="s">
        <v>34</v>
      </c>
      <c r="K16" s="69">
        <v>1</v>
      </c>
      <c r="L16" s="70">
        <f t="shared" si="0"/>
        <v>1779.6610169491526</v>
      </c>
      <c r="M16" s="71">
        <v>18</v>
      </c>
      <c r="N16" s="70">
        <f t="shared" si="1"/>
        <v>320.33898305084745</v>
      </c>
      <c r="O16" s="70">
        <v>2100</v>
      </c>
      <c r="P16" s="72">
        <f t="shared" si="2"/>
        <v>2100</v>
      </c>
      <c r="Q16" s="73" t="s">
        <v>60</v>
      </c>
    </row>
    <row r="17" spans="2:17" s="67" customFormat="1" ht="37.5" customHeight="1" x14ac:dyDescent="0.2">
      <c r="B17" s="68">
        <v>9</v>
      </c>
      <c r="C17" s="62" t="s">
        <v>32</v>
      </c>
      <c r="D17" s="84" t="s">
        <v>62</v>
      </c>
      <c r="E17" s="84" t="s">
        <v>63</v>
      </c>
      <c r="F17" s="84"/>
      <c r="G17" s="85">
        <v>41457</v>
      </c>
      <c r="H17" s="85">
        <v>42553</v>
      </c>
      <c r="I17" s="84" t="s">
        <v>28</v>
      </c>
      <c r="J17" s="71" t="s">
        <v>34</v>
      </c>
      <c r="K17" s="69">
        <v>4</v>
      </c>
      <c r="L17" s="70">
        <f t="shared" si="0"/>
        <v>1779.6610169491526</v>
      </c>
      <c r="M17" s="71">
        <v>18</v>
      </c>
      <c r="N17" s="70">
        <f t="shared" si="1"/>
        <v>1281.3559322033898</v>
      </c>
      <c r="O17" s="70">
        <v>2100</v>
      </c>
      <c r="P17" s="72">
        <f t="shared" si="2"/>
        <v>8400</v>
      </c>
      <c r="Q17" s="69" t="s">
        <v>65</v>
      </c>
    </row>
    <row r="18" spans="2:17" s="2" customFormat="1" ht="121.5" customHeight="1" x14ac:dyDescent="0.2">
      <c r="B18" s="68">
        <v>10</v>
      </c>
      <c r="C18" s="65" t="s">
        <v>32</v>
      </c>
      <c r="D18" s="66" t="s">
        <v>72</v>
      </c>
      <c r="E18" s="66" t="s">
        <v>73</v>
      </c>
      <c r="F18" s="66"/>
      <c r="G18" s="93">
        <v>41577</v>
      </c>
      <c r="H18" s="93">
        <v>42673</v>
      </c>
      <c r="I18" s="66" t="s">
        <v>28</v>
      </c>
      <c r="J18" s="97" t="s">
        <v>34</v>
      </c>
      <c r="K18" s="28">
        <v>15</v>
      </c>
      <c r="L18" s="70">
        <f t="shared" si="0"/>
        <v>1779.6610169491526</v>
      </c>
      <c r="M18" s="71">
        <v>18</v>
      </c>
      <c r="N18" s="70">
        <f t="shared" si="1"/>
        <v>4805.0847457627115</v>
      </c>
      <c r="O18" s="70">
        <v>2100</v>
      </c>
      <c r="P18" s="72">
        <f t="shared" si="2"/>
        <v>31500</v>
      </c>
      <c r="Q18" s="28" t="s">
        <v>69</v>
      </c>
    </row>
    <row r="19" spans="2:17" s="105" customFormat="1" ht="45.75" customHeight="1" x14ac:dyDescent="0.25">
      <c r="B19" s="68">
        <v>11</v>
      </c>
      <c r="C19" s="56" t="s">
        <v>33</v>
      </c>
      <c r="D19" s="87" t="s">
        <v>29</v>
      </c>
      <c r="E19" s="88" t="s">
        <v>36</v>
      </c>
      <c r="F19" s="88"/>
      <c r="G19" s="89">
        <v>42243</v>
      </c>
      <c r="H19" s="89">
        <v>42609</v>
      </c>
      <c r="I19" s="111" t="s">
        <v>30</v>
      </c>
      <c r="J19" s="42" t="s">
        <v>34</v>
      </c>
      <c r="K19" s="40">
        <v>5</v>
      </c>
      <c r="L19" s="70">
        <f t="shared" si="0"/>
        <v>1610.1694915254238</v>
      </c>
      <c r="M19" s="71">
        <v>18</v>
      </c>
      <c r="N19" s="70">
        <f t="shared" si="1"/>
        <v>1449.1525423728813</v>
      </c>
      <c r="O19" s="58">
        <v>1900</v>
      </c>
      <c r="P19" s="72">
        <f t="shared" si="2"/>
        <v>9500</v>
      </c>
      <c r="Q19" s="76" t="s">
        <v>39</v>
      </c>
    </row>
    <row r="20" spans="2:17" s="105" customFormat="1" ht="15.75" customHeight="1" x14ac:dyDescent="0.25">
      <c r="B20" s="68">
        <v>12</v>
      </c>
      <c r="C20" s="56" t="s">
        <v>33</v>
      </c>
      <c r="D20" s="87" t="s">
        <v>31</v>
      </c>
      <c r="E20" s="88">
        <v>425</v>
      </c>
      <c r="F20" s="88"/>
      <c r="G20" s="89">
        <v>42207</v>
      </c>
      <c r="H20" s="89">
        <v>42573</v>
      </c>
      <c r="I20" s="111" t="s">
        <v>30</v>
      </c>
      <c r="J20" s="42" t="s">
        <v>34</v>
      </c>
      <c r="K20" s="40">
        <v>1</v>
      </c>
      <c r="L20" s="70">
        <f t="shared" si="0"/>
        <v>805.08474576271192</v>
      </c>
      <c r="M20" s="71">
        <v>18</v>
      </c>
      <c r="N20" s="70">
        <f t="shared" si="1"/>
        <v>144.91525423728814</v>
      </c>
      <c r="O20" s="58">
        <v>950</v>
      </c>
      <c r="P20" s="72">
        <f t="shared" si="2"/>
        <v>950</v>
      </c>
      <c r="Q20" s="76" t="s">
        <v>39</v>
      </c>
    </row>
    <row r="21" spans="2:17" s="74" customFormat="1" ht="19.5" customHeight="1" x14ac:dyDescent="0.25">
      <c r="B21" s="68">
        <v>13</v>
      </c>
      <c r="C21" s="56" t="s">
        <v>33</v>
      </c>
      <c r="D21" s="87" t="s">
        <v>41</v>
      </c>
      <c r="E21" s="88" t="s">
        <v>42</v>
      </c>
      <c r="F21" s="88"/>
      <c r="G21" s="89">
        <v>41857</v>
      </c>
      <c r="H21" s="89">
        <v>42588</v>
      </c>
      <c r="I21" s="111" t="s">
        <v>30</v>
      </c>
      <c r="J21" s="42" t="s">
        <v>34</v>
      </c>
      <c r="K21" s="75">
        <v>1</v>
      </c>
      <c r="L21" s="70">
        <f t="shared" si="0"/>
        <v>805.08474576271192</v>
      </c>
      <c r="M21" s="71">
        <v>18</v>
      </c>
      <c r="N21" s="70">
        <f t="shared" si="1"/>
        <v>144.91525423728814</v>
      </c>
      <c r="O21" s="25">
        <v>950</v>
      </c>
      <c r="P21" s="72">
        <f t="shared" si="2"/>
        <v>950</v>
      </c>
      <c r="Q21" s="76" t="s">
        <v>43</v>
      </c>
    </row>
    <row r="22" spans="2:17" s="74" customFormat="1" ht="48.75" customHeight="1" x14ac:dyDescent="0.25">
      <c r="B22" s="68">
        <v>14</v>
      </c>
      <c r="C22" s="65" t="s">
        <v>33</v>
      </c>
      <c r="D22" s="106" t="s">
        <v>40</v>
      </c>
      <c r="E22" s="107" t="s">
        <v>77</v>
      </c>
      <c r="F22" s="107"/>
      <c r="G22" s="108">
        <v>42227</v>
      </c>
      <c r="H22" s="108">
        <v>42593</v>
      </c>
      <c r="I22" s="112" t="s">
        <v>30</v>
      </c>
      <c r="J22" s="42" t="s">
        <v>34</v>
      </c>
      <c r="K22" s="75">
        <v>3</v>
      </c>
      <c r="L22" s="70">
        <f t="shared" si="0"/>
        <v>805.08474576271192</v>
      </c>
      <c r="M22" s="71">
        <v>18</v>
      </c>
      <c r="N22" s="70">
        <f t="shared" si="1"/>
        <v>434.74576271186442</v>
      </c>
      <c r="O22" s="25">
        <v>950</v>
      </c>
      <c r="P22" s="72">
        <f t="shared" si="2"/>
        <v>2850</v>
      </c>
      <c r="Q22" s="76" t="s">
        <v>43</v>
      </c>
    </row>
    <row r="23" spans="2:17" s="74" customFormat="1" ht="19.5" customHeight="1" x14ac:dyDescent="0.25">
      <c r="B23" s="68">
        <v>15</v>
      </c>
      <c r="C23" s="56" t="s">
        <v>33</v>
      </c>
      <c r="D23" s="87" t="s">
        <v>31</v>
      </c>
      <c r="E23" s="87" t="s">
        <v>56</v>
      </c>
      <c r="F23" s="87"/>
      <c r="G23" s="89">
        <v>42243</v>
      </c>
      <c r="H23" s="89">
        <v>42609</v>
      </c>
      <c r="I23" s="111" t="s">
        <v>30</v>
      </c>
      <c r="J23" s="11" t="s">
        <v>34</v>
      </c>
      <c r="K23" s="75">
        <v>2</v>
      </c>
      <c r="L23" s="70">
        <f t="shared" si="0"/>
        <v>805.08474576271192</v>
      </c>
      <c r="M23" s="71">
        <v>18</v>
      </c>
      <c r="N23" s="70">
        <f t="shared" si="1"/>
        <v>289.83050847457628</v>
      </c>
      <c r="O23" s="25">
        <v>950</v>
      </c>
      <c r="P23" s="72">
        <f t="shared" si="2"/>
        <v>1900</v>
      </c>
      <c r="Q23" s="76" t="s">
        <v>57</v>
      </c>
    </row>
    <row r="24" spans="2:17" s="105" customFormat="1" ht="28.5" customHeight="1" x14ac:dyDescent="0.25">
      <c r="B24" s="68">
        <v>16</v>
      </c>
      <c r="C24" s="56" t="s">
        <v>33</v>
      </c>
      <c r="D24" s="87" t="s">
        <v>29</v>
      </c>
      <c r="E24" s="87" t="s">
        <v>35</v>
      </c>
      <c r="F24" s="87"/>
      <c r="G24" s="89">
        <v>41885</v>
      </c>
      <c r="H24" s="89">
        <v>42250</v>
      </c>
      <c r="I24" s="87" t="s">
        <v>28</v>
      </c>
      <c r="J24" s="42" t="s">
        <v>34</v>
      </c>
      <c r="K24" s="40">
        <v>3</v>
      </c>
      <c r="L24" s="70">
        <f t="shared" si="0"/>
        <v>1610.1694915254238</v>
      </c>
      <c r="M24" s="71">
        <v>18</v>
      </c>
      <c r="N24" s="70">
        <f t="shared" si="1"/>
        <v>869.49152542372883</v>
      </c>
      <c r="O24" s="58">
        <v>1900</v>
      </c>
      <c r="P24" s="72">
        <f t="shared" si="2"/>
        <v>5700</v>
      </c>
      <c r="Q24" s="76" t="s">
        <v>39</v>
      </c>
    </row>
    <row r="25" spans="2:17" s="105" customFormat="1" ht="31.5" customHeight="1" x14ac:dyDescent="0.25">
      <c r="B25" s="68">
        <v>17</v>
      </c>
      <c r="C25" s="56" t="s">
        <v>33</v>
      </c>
      <c r="D25" s="87" t="s">
        <v>29</v>
      </c>
      <c r="E25" s="88" t="s">
        <v>37</v>
      </c>
      <c r="F25" s="88"/>
      <c r="G25" s="89">
        <v>41806</v>
      </c>
      <c r="H25" s="89">
        <v>42171</v>
      </c>
      <c r="I25" s="87" t="s">
        <v>28</v>
      </c>
      <c r="J25" s="42" t="s">
        <v>34</v>
      </c>
      <c r="K25" s="40">
        <v>3</v>
      </c>
      <c r="L25" s="70">
        <f t="shared" si="0"/>
        <v>1610.1694915254238</v>
      </c>
      <c r="M25" s="71">
        <v>18</v>
      </c>
      <c r="N25" s="70">
        <f t="shared" si="1"/>
        <v>869.49152542372883</v>
      </c>
      <c r="O25" s="58">
        <v>1900</v>
      </c>
      <c r="P25" s="72">
        <f t="shared" si="2"/>
        <v>5700</v>
      </c>
      <c r="Q25" s="76" t="s">
        <v>39</v>
      </c>
    </row>
    <row r="26" spans="2:17" s="105" customFormat="1" ht="15" customHeight="1" x14ac:dyDescent="0.25">
      <c r="B26" s="68">
        <v>18</v>
      </c>
      <c r="C26" s="56" t="s">
        <v>33</v>
      </c>
      <c r="D26" s="87" t="s">
        <v>29</v>
      </c>
      <c r="E26" s="88" t="s">
        <v>38</v>
      </c>
      <c r="F26" s="88"/>
      <c r="G26" s="89">
        <v>41862</v>
      </c>
      <c r="H26" s="89">
        <v>42227</v>
      </c>
      <c r="I26" s="87" t="s">
        <v>28</v>
      </c>
      <c r="J26" s="42" t="s">
        <v>34</v>
      </c>
      <c r="K26" s="40">
        <v>2</v>
      </c>
      <c r="L26" s="70">
        <f t="shared" si="0"/>
        <v>1610.1694915254238</v>
      </c>
      <c r="M26" s="71">
        <v>18</v>
      </c>
      <c r="N26" s="70">
        <f t="shared" si="1"/>
        <v>579.66101694915255</v>
      </c>
      <c r="O26" s="58">
        <v>1900</v>
      </c>
      <c r="P26" s="72">
        <f t="shared" si="2"/>
        <v>3800</v>
      </c>
      <c r="Q26" s="76" t="s">
        <v>39</v>
      </c>
    </row>
    <row r="27" spans="2:17" s="74" customFormat="1" ht="28.5" customHeight="1" x14ac:dyDescent="0.25">
      <c r="B27" s="68">
        <v>19</v>
      </c>
      <c r="C27" s="56" t="s">
        <v>33</v>
      </c>
      <c r="D27" s="87" t="s">
        <v>29</v>
      </c>
      <c r="E27" s="88" t="s">
        <v>44</v>
      </c>
      <c r="F27" s="88"/>
      <c r="G27" s="89">
        <v>41806</v>
      </c>
      <c r="H27" s="89">
        <v>42171</v>
      </c>
      <c r="I27" s="87" t="s">
        <v>28</v>
      </c>
      <c r="J27" s="42" t="s">
        <v>34</v>
      </c>
      <c r="K27" s="75">
        <v>3</v>
      </c>
      <c r="L27" s="70">
        <f t="shared" si="0"/>
        <v>1610.1694915254238</v>
      </c>
      <c r="M27" s="71">
        <v>18</v>
      </c>
      <c r="N27" s="70">
        <f t="shared" si="1"/>
        <v>869.49152542372883</v>
      </c>
      <c r="O27" s="58">
        <v>1900</v>
      </c>
      <c r="P27" s="72">
        <f t="shared" si="2"/>
        <v>5700</v>
      </c>
      <c r="Q27" s="76" t="s">
        <v>43</v>
      </c>
    </row>
    <row r="28" spans="2:17" s="74" customFormat="1" ht="19.5" customHeight="1" x14ac:dyDescent="0.25">
      <c r="B28" s="68">
        <v>20</v>
      </c>
      <c r="C28" s="56" t="s">
        <v>33</v>
      </c>
      <c r="D28" s="87" t="s">
        <v>29</v>
      </c>
      <c r="E28" s="88">
        <v>646588</v>
      </c>
      <c r="F28" s="88"/>
      <c r="G28" s="89">
        <v>41424</v>
      </c>
      <c r="H28" s="89">
        <v>42154</v>
      </c>
      <c r="I28" s="87" t="s">
        <v>28</v>
      </c>
      <c r="J28" s="42" t="s">
        <v>34</v>
      </c>
      <c r="K28" s="75">
        <v>1</v>
      </c>
      <c r="L28" s="70">
        <f t="shared" si="0"/>
        <v>1610.1694915254238</v>
      </c>
      <c r="M28" s="71">
        <v>18</v>
      </c>
      <c r="N28" s="70">
        <f t="shared" si="1"/>
        <v>289.83050847457628</v>
      </c>
      <c r="O28" s="58">
        <v>1900</v>
      </c>
      <c r="P28" s="72">
        <f t="shared" si="2"/>
        <v>1900</v>
      </c>
      <c r="Q28" s="76" t="s">
        <v>43</v>
      </c>
    </row>
    <row r="29" spans="2:17" s="74" customFormat="1" ht="19.5" customHeight="1" x14ac:dyDescent="0.25">
      <c r="B29" s="68">
        <v>21</v>
      </c>
      <c r="C29" s="56" t="s">
        <v>33</v>
      </c>
      <c r="D29" s="87" t="s">
        <v>29</v>
      </c>
      <c r="E29" s="88">
        <v>646565</v>
      </c>
      <c r="F29" s="88"/>
      <c r="G29" s="89">
        <v>41857</v>
      </c>
      <c r="H29" s="89">
        <v>42222</v>
      </c>
      <c r="I29" s="87" t="s">
        <v>28</v>
      </c>
      <c r="J29" s="42" t="s">
        <v>34</v>
      </c>
      <c r="K29" s="75">
        <v>1</v>
      </c>
      <c r="L29" s="70">
        <f t="shared" si="0"/>
        <v>1610.1694915254238</v>
      </c>
      <c r="M29" s="71">
        <v>18</v>
      </c>
      <c r="N29" s="70">
        <f t="shared" si="1"/>
        <v>289.83050847457628</v>
      </c>
      <c r="O29" s="58">
        <v>1900</v>
      </c>
      <c r="P29" s="72">
        <f t="shared" si="2"/>
        <v>1900</v>
      </c>
      <c r="Q29" s="76" t="s">
        <v>43</v>
      </c>
    </row>
    <row r="30" spans="2:17" s="74" customFormat="1" ht="19.5" customHeight="1" x14ac:dyDescent="0.25">
      <c r="B30" s="68">
        <v>22</v>
      </c>
      <c r="C30" s="56" t="s">
        <v>33</v>
      </c>
      <c r="D30" s="87" t="s">
        <v>29</v>
      </c>
      <c r="E30" s="88">
        <v>646583</v>
      </c>
      <c r="F30" s="88"/>
      <c r="G30" s="89">
        <v>41829</v>
      </c>
      <c r="H30" s="89">
        <v>42194</v>
      </c>
      <c r="I30" s="87" t="s">
        <v>28</v>
      </c>
      <c r="J30" s="42" t="s">
        <v>34</v>
      </c>
      <c r="K30" s="75">
        <v>1</v>
      </c>
      <c r="L30" s="70">
        <f t="shared" si="0"/>
        <v>1610.1694915254238</v>
      </c>
      <c r="M30" s="71">
        <v>18</v>
      </c>
      <c r="N30" s="70">
        <f t="shared" si="1"/>
        <v>289.83050847457628</v>
      </c>
      <c r="O30" s="58">
        <v>1900</v>
      </c>
      <c r="P30" s="72">
        <f t="shared" si="2"/>
        <v>1900</v>
      </c>
      <c r="Q30" s="76" t="s">
        <v>43</v>
      </c>
    </row>
    <row r="31" spans="2:17" s="74" customFormat="1" ht="19.5" customHeight="1" x14ac:dyDescent="0.25">
      <c r="B31" s="68">
        <v>23</v>
      </c>
      <c r="C31" s="56" t="s">
        <v>33</v>
      </c>
      <c r="D31" s="87" t="s">
        <v>29</v>
      </c>
      <c r="E31" s="88">
        <v>646560</v>
      </c>
      <c r="F31" s="88"/>
      <c r="G31" s="89">
        <v>41464</v>
      </c>
      <c r="H31" s="89">
        <v>42194</v>
      </c>
      <c r="I31" s="87" t="s">
        <v>28</v>
      </c>
      <c r="J31" s="42" t="s">
        <v>34</v>
      </c>
      <c r="K31" s="75">
        <v>1</v>
      </c>
      <c r="L31" s="70">
        <f t="shared" si="0"/>
        <v>1610.1694915254238</v>
      </c>
      <c r="M31" s="71">
        <v>18</v>
      </c>
      <c r="N31" s="70">
        <f t="shared" si="1"/>
        <v>289.83050847457628</v>
      </c>
      <c r="O31" s="58">
        <v>1900</v>
      </c>
      <c r="P31" s="72">
        <f t="shared" si="2"/>
        <v>1900</v>
      </c>
      <c r="Q31" s="76" t="s">
        <v>43</v>
      </c>
    </row>
    <row r="32" spans="2:17" s="74" customFormat="1" ht="19.5" customHeight="1" x14ac:dyDescent="0.25">
      <c r="B32" s="68">
        <v>24</v>
      </c>
      <c r="C32" s="56" t="s">
        <v>33</v>
      </c>
      <c r="D32" s="87" t="s">
        <v>29</v>
      </c>
      <c r="E32" s="88">
        <v>646558</v>
      </c>
      <c r="F32" s="88"/>
      <c r="G32" s="89">
        <v>41434</v>
      </c>
      <c r="H32" s="89">
        <v>42164</v>
      </c>
      <c r="I32" s="87" t="s">
        <v>28</v>
      </c>
      <c r="J32" s="42" t="s">
        <v>34</v>
      </c>
      <c r="K32" s="75">
        <v>1</v>
      </c>
      <c r="L32" s="70">
        <f t="shared" si="0"/>
        <v>1610.1694915254238</v>
      </c>
      <c r="M32" s="71">
        <v>18</v>
      </c>
      <c r="N32" s="70">
        <f t="shared" si="1"/>
        <v>289.83050847457628</v>
      </c>
      <c r="O32" s="58">
        <v>1900</v>
      </c>
      <c r="P32" s="72">
        <f t="shared" si="2"/>
        <v>1900</v>
      </c>
      <c r="Q32" s="76" t="s">
        <v>43</v>
      </c>
    </row>
    <row r="33" spans="2:17" s="74" customFormat="1" ht="47.25" customHeight="1" x14ac:dyDescent="0.25">
      <c r="B33" s="68">
        <v>25</v>
      </c>
      <c r="C33" s="56" t="s">
        <v>33</v>
      </c>
      <c r="D33" s="87" t="s">
        <v>46</v>
      </c>
      <c r="E33" s="87" t="s">
        <v>48</v>
      </c>
      <c r="F33" s="87"/>
      <c r="G33" s="89">
        <v>41806</v>
      </c>
      <c r="H33" s="89">
        <v>42171</v>
      </c>
      <c r="I33" s="87" t="s">
        <v>28</v>
      </c>
      <c r="J33" s="80" t="s">
        <v>34</v>
      </c>
      <c r="K33" s="75">
        <v>6</v>
      </c>
      <c r="L33" s="70">
        <f t="shared" si="0"/>
        <v>1610.1694915254238</v>
      </c>
      <c r="M33" s="71">
        <v>18</v>
      </c>
      <c r="N33" s="70">
        <f t="shared" si="1"/>
        <v>1738.9830508474577</v>
      </c>
      <c r="O33" s="58">
        <v>1900</v>
      </c>
      <c r="P33" s="72">
        <f t="shared" si="2"/>
        <v>11400</v>
      </c>
      <c r="Q33" s="76" t="s">
        <v>47</v>
      </c>
    </row>
    <row r="34" spans="2:17" s="74" customFormat="1" ht="19.5" customHeight="1" x14ac:dyDescent="0.25">
      <c r="B34" s="68">
        <v>26</v>
      </c>
      <c r="C34" s="56" t="s">
        <v>33</v>
      </c>
      <c r="D34" s="87" t="s">
        <v>29</v>
      </c>
      <c r="E34" s="88">
        <v>646580</v>
      </c>
      <c r="F34" s="88"/>
      <c r="G34" s="89">
        <v>41836</v>
      </c>
      <c r="H34" s="89">
        <v>42201</v>
      </c>
      <c r="I34" s="87" t="s">
        <v>28</v>
      </c>
      <c r="J34" s="109" t="s">
        <v>34</v>
      </c>
      <c r="K34" s="110">
        <v>1</v>
      </c>
      <c r="L34" s="70">
        <f t="shared" si="0"/>
        <v>1610.1694915254238</v>
      </c>
      <c r="M34" s="71">
        <v>18</v>
      </c>
      <c r="N34" s="70">
        <f t="shared" si="1"/>
        <v>289.83050847457628</v>
      </c>
      <c r="O34" s="58">
        <v>1900</v>
      </c>
      <c r="P34" s="72">
        <f t="shared" si="2"/>
        <v>1900</v>
      </c>
      <c r="Q34" s="76" t="s">
        <v>57</v>
      </c>
    </row>
    <row r="35" spans="2:17" s="74" customFormat="1" ht="19.5" customHeight="1" x14ac:dyDescent="0.25">
      <c r="B35" s="68">
        <v>27</v>
      </c>
      <c r="C35" s="56" t="s">
        <v>33</v>
      </c>
      <c r="D35" s="87" t="s">
        <v>29</v>
      </c>
      <c r="E35" s="87" t="s">
        <v>53</v>
      </c>
      <c r="F35" s="87"/>
      <c r="G35" s="89">
        <v>41842</v>
      </c>
      <c r="H35" s="89">
        <v>42207</v>
      </c>
      <c r="I35" s="87" t="s">
        <v>28</v>
      </c>
      <c r="J35" s="109" t="s">
        <v>34</v>
      </c>
      <c r="K35" s="110">
        <v>2</v>
      </c>
      <c r="L35" s="70">
        <f t="shared" si="0"/>
        <v>1610.1694915254238</v>
      </c>
      <c r="M35" s="71">
        <v>18</v>
      </c>
      <c r="N35" s="70">
        <f t="shared" si="1"/>
        <v>579.66101694915255</v>
      </c>
      <c r="O35" s="58">
        <v>1900</v>
      </c>
      <c r="P35" s="72">
        <f t="shared" si="2"/>
        <v>3800</v>
      </c>
      <c r="Q35" s="76" t="s">
        <v>57</v>
      </c>
    </row>
    <row r="36" spans="2:17" s="74" customFormat="1" ht="32.25" customHeight="1" x14ac:dyDescent="0.25">
      <c r="B36" s="68">
        <v>28</v>
      </c>
      <c r="C36" s="56" t="s">
        <v>33</v>
      </c>
      <c r="D36" s="87" t="s">
        <v>29</v>
      </c>
      <c r="E36" s="87" t="s">
        <v>54</v>
      </c>
      <c r="F36" s="87"/>
      <c r="G36" s="89">
        <v>41836</v>
      </c>
      <c r="H36" s="89">
        <v>42201</v>
      </c>
      <c r="I36" s="87" t="s">
        <v>28</v>
      </c>
      <c r="J36" s="109" t="s">
        <v>34</v>
      </c>
      <c r="K36" s="110">
        <v>3</v>
      </c>
      <c r="L36" s="70">
        <f t="shared" si="0"/>
        <v>1610.1694915254238</v>
      </c>
      <c r="M36" s="71">
        <v>18</v>
      </c>
      <c r="N36" s="70">
        <f t="shared" si="1"/>
        <v>869.49152542372883</v>
      </c>
      <c r="O36" s="58">
        <v>1900</v>
      </c>
      <c r="P36" s="72">
        <f t="shared" si="2"/>
        <v>5700</v>
      </c>
      <c r="Q36" s="76" t="s">
        <v>57</v>
      </c>
    </row>
    <row r="37" spans="2:17" s="74" customFormat="1" ht="19.5" customHeight="1" x14ac:dyDescent="0.25">
      <c r="B37" s="68">
        <v>29</v>
      </c>
      <c r="C37" s="56" t="s">
        <v>33</v>
      </c>
      <c r="D37" s="87" t="s">
        <v>29</v>
      </c>
      <c r="E37" s="87" t="s">
        <v>55</v>
      </c>
      <c r="F37" s="87"/>
      <c r="G37" s="89">
        <v>41806</v>
      </c>
      <c r="H37" s="89">
        <v>42171</v>
      </c>
      <c r="I37" s="87" t="s">
        <v>28</v>
      </c>
      <c r="J37" s="109" t="s">
        <v>34</v>
      </c>
      <c r="K37" s="110">
        <v>2</v>
      </c>
      <c r="L37" s="70">
        <f t="shared" si="0"/>
        <v>1610.1694915254238</v>
      </c>
      <c r="M37" s="71">
        <v>18</v>
      </c>
      <c r="N37" s="70">
        <f t="shared" si="1"/>
        <v>579.66101694915255</v>
      </c>
      <c r="O37" s="58">
        <v>1900</v>
      </c>
      <c r="P37" s="72">
        <f t="shared" si="2"/>
        <v>3800</v>
      </c>
      <c r="Q37" s="76" t="s">
        <v>57</v>
      </c>
    </row>
    <row r="38" spans="2:17" s="74" customFormat="1" ht="50.25" customHeight="1" x14ac:dyDescent="0.25">
      <c r="B38" s="68">
        <v>30</v>
      </c>
      <c r="C38" s="56" t="s">
        <v>33</v>
      </c>
      <c r="D38" s="87" t="s">
        <v>29</v>
      </c>
      <c r="E38" s="87" t="s">
        <v>59</v>
      </c>
      <c r="F38" s="87"/>
      <c r="G38" s="89">
        <v>41890</v>
      </c>
      <c r="H38" s="89">
        <v>42255</v>
      </c>
      <c r="I38" s="87" t="s">
        <v>28</v>
      </c>
      <c r="J38" s="80" t="s">
        <v>34</v>
      </c>
      <c r="K38" s="75">
        <v>6</v>
      </c>
      <c r="L38" s="70">
        <f t="shared" si="0"/>
        <v>1610.1694915254238</v>
      </c>
      <c r="M38" s="71">
        <v>18</v>
      </c>
      <c r="N38" s="70">
        <f t="shared" si="1"/>
        <v>1738.9830508474577</v>
      </c>
      <c r="O38" s="58">
        <v>1900</v>
      </c>
      <c r="P38" s="72">
        <f t="shared" si="2"/>
        <v>11400</v>
      </c>
      <c r="Q38" s="76" t="s">
        <v>60</v>
      </c>
    </row>
    <row r="39" spans="2:17" s="2" customFormat="1" ht="33.75" customHeight="1" x14ac:dyDescent="0.2">
      <c r="B39" s="68">
        <v>31</v>
      </c>
      <c r="C39" s="56" t="s">
        <v>33</v>
      </c>
      <c r="D39" s="59" t="s">
        <v>61</v>
      </c>
      <c r="E39" s="59" t="s">
        <v>64</v>
      </c>
      <c r="F39" s="59"/>
      <c r="G39" s="83">
        <v>41799</v>
      </c>
      <c r="H39" s="83">
        <v>42164</v>
      </c>
      <c r="I39" s="59" t="s">
        <v>28</v>
      </c>
      <c r="J39" s="5" t="s">
        <v>34</v>
      </c>
      <c r="K39" s="28">
        <v>3</v>
      </c>
      <c r="L39" s="70">
        <f t="shared" si="0"/>
        <v>1610.1694915254238</v>
      </c>
      <c r="M39" s="71">
        <v>18</v>
      </c>
      <c r="N39" s="70">
        <f t="shared" si="1"/>
        <v>869.49152542372883</v>
      </c>
      <c r="O39" s="58">
        <v>1900</v>
      </c>
      <c r="P39" s="72">
        <f t="shared" si="2"/>
        <v>5700</v>
      </c>
      <c r="Q39" s="28" t="s">
        <v>65</v>
      </c>
    </row>
    <row r="40" spans="2:17" s="2" customFormat="1" ht="19.5" customHeight="1" x14ac:dyDescent="0.2">
      <c r="B40" s="68">
        <v>32</v>
      </c>
      <c r="C40" s="65" t="s">
        <v>33</v>
      </c>
      <c r="D40" s="66" t="s">
        <v>61</v>
      </c>
      <c r="E40" s="91">
        <v>646593</v>
      </c>
      <c r="F40" s="91"/>
      <c r="G40" s="93">
        <v>41836</v>
      </c>
      <c r="H40" s="93">
        <v>42201</v>
      </c>
      <c r="I40" s="66" t="s">
        <v>28</v>
      </c>
      <c r="J40" s="52" t="s">
        <v>34</v>
      </c>
      <c r="K40" s="53">
        <v>1</v>
      </c>
      <c r="L40" s="70">
        <f t="shared" si="0"/>
        <v>1610.1694915254238</v>
      </c>
      <c r="M40" s="71">
        <v>18</v>
      </c>
      <c r="N40" s="70">
        <f t="shared" si="1"/>
        <v>289.83050847457628</v>
      </c>
      <c r="O40" s="58">
        <v>1900</v>
      </c>
      <c r="P40" s="72">
        <f t="shared" si="2"/>
        <v>1900</v>
      </c>
      <c r="Q40" s="28" t="s">
        <v>65</v>
      </c>
    </row>
    <row r="41" spans="2:17" s="2" customFormat="1" ht="97.5" customHeight="1" x14ac:dyDescent="0.2">
      <c r="B41" s="68">
        <v>33</v>
      </c>
      <c r="C41" s="56" t="s">
        <v>33</v>
      </c>
      <c r="D41" s="66" t="s">
        <v>70</v>
      </c>
      <c r="E41" s="66" t="s">
        <v>71</v>
      </c>
      <c r="F41" s="66"/>
      <c r="G41" s="93">
        <v>41849</v>
      </c>
      <c r="H41" s="93">
        <v>42214</v>
      </c>
      <c r="I41" s="66" t="s">
        <v>28</v>
      </c>
      <c r="J41" s="5" t="s">
        <v>34</v>
      </c>
      <c r="K41" s="28">
        <v>12</v>
      </c>
      <c r="L41" s="70">
        <f t="shared" si="0"/>
        <v>1610.1694915254238</v>
      </c>
      <c r="M41" s="71">
        <v>18</v>
      </c>
      <c r="N41" s="70">
        <f t="shared" si="1"/>
        <v>3477.9661016949153</v>
      </c>
      <c r="O41" s="58">
        <v>1900</v>
      </c>
      <c r="P41" s="72">
        <f t="shared" si="2"/>
        <v>22800</v>
      </c>
      <c r="Q41" s="28" t="s">
        <v>69</v>
      </c>
    </row>
    <row r="42" spans="2:17" s="2" customFormat="1" ht="19.5" customHeight="1" x14ac:dyDescent="0.25">
      <c r="B42" s="68">
        <v>34</v>
      </c>
      <c r="C42" s="37" t="s">
        <v>50</v>
      </c>
      <c r="D42" s="59" t="s">
        <v>49</v>
      </c>
      <c r="E42" s="59" t="s">
        <v>51</v>
      </c>
      <c r="F42" s="59"/>
      <c r="G42" s="83">
        <v>42289</v>
      </c>
      <c r="H42" s="83">
        <v>42655</v>
      </c>
      <c r="I42" s="90" t="s">
        <v>30</v>
      </c>
      <c r="J42" s="78" t="s">
        <v>34</v>
      </c>
      <c r="K42" s="79">
        <v>2</v>
      </c>
      <c r="L42" s="70">
        <f t="shared" si="0"/>
        <v>127.11864406779662</v>
      </c>
      <c r="M42" s="71">
        <v>18</v>
      </c>
      <c r="N42" s="70">
        <f t="shared" si="1"/>
        <v>45.762711864406782</v>
      </c>
      <c r="O42" s="25">
        <v>150</v>
      </c>
      <c r="P42" s="72">
        <f t="shared" si="2"/>
        <v>300</v>
      </c>
      <c r="Q42" s="57" t="s">
        <v>57</v>
      </c>
    </row>
    <row r="43" spans="2:17" s="2" customFormat="1" ht="19.5" customHeight="1" x14ac:dyDescent="0.25">
      <c r="B43" s="68">
        <v>35</v>
      </c>
      <c r="C43" s="37" t="s">
        <v>50</v>
      </c>
      <c r="D43" s="59" t="s">
        <v>137</v>
      </c>
      <c r="E43" s="59" t="s">
        <v>74</v>
      </c>
      <c r="F43" s="59">
        <v>1.5</v>
      </c>
      <c r="G43" s="83" t="s">
        <v>139</v>
      </c>
      <c r="H43" s="83" t="s">
        <v>140</v>
      </c>
      <c r="I43" s="90" t="s">
        <v>109</v>
      </c>
      <c r="J43" s="78" t="s">
        <v>34</v>
      </c>
      <c r="K43" s="79">
        <v>7</v>
      </c>
      <c r="L43" s="70">
        <f t="shared" si="0"/>
        <v>338.98305084745766</v>
      </c>
      <c r="M43" s="71">
        <v>18</v>
      </c>
      <c r="N43" s="70">
        <f t="shared" si="1"/>
        <v>427.11864406779659</v>
      </c>
      <c r="O43" s="25">
        <v>400</v>
      </c>
      <c r="P43" s="72">
        <f t="shared" si="2"/>
        <v>2800</v>
      </c>
      <c r="Q43" s="57" t="s">
        <v>114</v>
      </c>
    </row>
    <row r="44" spans="2:17" s="2" customFormat="1" ht="48" customHeight="1" x14ac:dyDescent="0.2">
      <c r="B44" s="68">
        <v>36</v>
      </c>
      <c r="C44" s="96" t="s">
        <v>110</v>
      </c>
      <c r="D44" s="66" t="s">
        <v>66</v>
      </c>
      <c r="E44" s="66" t="s">
        <v>68</v>
      </c>
      <c r="F44" s="66"/>
      <c r="G44" s="93">
        <v>41862</v>
      </c>
      <c r="H44" s="93">
        <v>42593</v>
      </c>
      <c r="I44" s="104" t="s">
        <v>30</v>
      </c>
      <c r="J44" s="52" t="s">
        <v>34</v>
      </c>
      <c r="K44" s="28">
        <v>7</v>
      </c>
      <c r="L44" s="70">
        <f t="shared" si="0"/>
        <v>762.71186440677968</v>
      </c>
      <c r="M44" s="71">
        <v>18</v>
      </c>
      <c r="N44" s="70">
        <f t="shared" si="1"/>
        <v>961.01694915254234</v>
      </c>
      <c r="O44" s="25">
        <v>900</v>
      </c>
      <c r="P44" s="72">
        <f t="shared" si="2"/>
        <v>6300</v>
      </c>
      <c r="Q44" s="28" t="s">
        <v>69</v>
      </c>
    </row>
    <row r="45" spans="2:17" s="2" customFormat="1" ht="30.75" customHeight="1" x14ac:dyDescent="0.2">
      <c r="B45" s="68">
        <v>37</v>
      </c>
      <c r="C45" s="96" t="s">
        <v>110</v>
      </c>
      <c r="D45" s="59" t="s">
        <v>66</v>
      </c>
      <c r="E45" s="59" t="s">
        <v>67</v>
      </c>
      <c r="F45" s="59"/>
      <c r="G45" s="83">
        <v>41862</v>
      </c>
      <c r="H45" s="83">
        <v>42593</v>
      </c>
      <c r="I45" s="59" t="s">
        <v>28</v>
      </c>
      <c r="J45" s="5" t="s">
        <v>34</v>
      </c>
      <c r="K45" s="28">
        <v>4</v>
      </c>
      <c r="L45" s="70">
        <f t="shared" si="0"/>
        <v>762.71186440677968</v>
      </c>
      <c r="M45" s="71">
        <v>18</v>
      </c>
      <c r="N45" s="70">
        <f t="shared" si="1"/>
        <v>549.15254237288138</v>
      </c>
      <c r="O45" s="25">
        <v>900</v>
      </c>
      <c r="P45" s="72">
        <f t="shared" si="2"/>
        <v>3600</v>
      </c>
      <c r="Q45" s="28" t="s">
        <v>69</v>
      </c>
    </row>
    <row r="46" spans="2:17" s="2" customFormat="1" ht="32.25" customHeight="1" x14ac:dyDescent="0.2">
      <c r="B46" s="68">
        <v>38</v>
      </c>
      <c r="C46" s="96" t="s">
        <v>111</v>
      </c>
      <c r="D46" s="66" t="s">
        <v>49</v>
      </c>
      <c r="E46" s="66" t="s">
        <v>74</v>
      </c>
      <c r="F46" s="66"/>
      <c r="G46" s="93">
        <v>42259</v>
      </c>
      <c r="H46" s="93">
        <v>42625</v>
      </c>
      <c r="I46" s="104" t="s">
        <v>30</v>
      </c>
      <c r="J46" s="5" t="s">
        <v>34</v>
      </c>
      <c r="K46" s="28">
        <v>7</v>
      </c>
      <c r="L46" s="70">
        <f t="shared" si="0"/>
        <v>127.11864406779662</v>
      </c>
      <c r="M46" s="71">
        <v>18</v>
      </c>
      <c r="N46" s="70">
        <f t="shared" si="1"/>
        <v>160.16949152542372</v>
      </c>
      <c r="O46" s="25">
        <v>150</v>
      </c>
      <c r="P46" s="72">
        <f t="shared" si="2"/>
        <v>1050</v>
      </c>
      <c r="Q46" s="28" t="s">
        <v>69</v>
      </c>
    </row>
    <row r="47" spans="2:17" s="2" customFormat="1" ht="19.5" customHeight="1" x14ac:dyDescent="0.25">
      <c r="B47" s="68">
        <v>39</v>
      </c>
      <c r="C47" s="38" t="s">
        <v>76</v>
      </c>
      <c r="D47" s="59" t="s">
        <v>75</v>
      </c>
      <c r="E47" s="82">
        <v>10835687</v>
      </c>
      <c r="F47" s="82"/>
      <c r="G47" s="83">
        <v>40527</v>
      </c>
      <c r="H47" s="83">
        <v>42719</v>
      </c>
      <c r="I47" s="90" t="s">
        <v>30</v>
      </c>
      <c r="J47" s="64" t="s">
        <v>34</v>
      </c>
      <c r="K47" s="28">
        <v>1</v>
      </c>
      <c r="L47" s="70">
        <f t="shared" si="0"/>
        <v>1101.6949152542375</v>
      </c>
      <c r="M47" s="71">
        <v>18</v>
      </c>
      <c r="N47" s="70">
        <f t="shared" si="1"/>
        <v>198.30508474576271</v>
      </c>
      <c r="O47" s="25">
        <v>1300</v>
      </c>
      <c r="P47" s="72">
        <f t="shared" si="2"/>
        <v>1300</v>
      </c>
      <c r="Q47" s="57" t="s">
        <v>60</v>
      </c>
    </row>
    <row r="48" spans="2:17" s="2" customFormat="1" ht="19.5" customHeight="1" x14ac:dyDescent="0.2">
      <c r="B48" s="68">
        <v>40</v>
      </c>
      <c r="C48" s="99" t="s">
        <v>78</v>
      </c>
      <c r="D48" s="99" t="s">
        <v>79</v>
      </c>
      <c r="E48" s="54"/>
      <c r="F48" s="54"/>
      <c r="G48" s="98"/>
      <c r="H48" s="98"/>
      <c r="I48" s="94" t="s">
        <v>109</v>
      </c>
      <c r="J48" s="5" t="s">
        <v>34</v>
      </c>
      <c r="K48" s="28">
        <v>1</v>
      </c>
      <c r="L48" s="70">
        <f t="shared" si="0"/>
        <v>5254.2372881355932</v>
      </c>
      <c r="M48" s="71">
        <v>18</v>
      </c>
      <c r="N48" s="70">
        <f t="shared" si="1"/>
        <v>945.76271186440681</v>
      </c>
      <c r="O48" s="25">
        <v>6200</v>
      </c>
      <c r="P48" s="72">
        <f t="shared" si="2"/>
        <v>6200</v>
      </c>
      <c r="Q48" s="28" t="s">
        <v>115</v>
      </c>
    </row>
    <row r="49" spans="2:17" s="2" customFormat="1" ht="19.5" customHeight="1" x14ac:dyDescent="0.2">
      <c r="B49" s="68">
        <v>41</v>
      </c>
      <c r="C49" s="99" t="s">
        <v>80</v>
      </c>
      <c r="D49" s="100" t="s">
        <v>81</v>
      </c>
      <c r="E49" s="54"/>
      <c r="F49" s="54"/>
      <c r="G49" s="55"/>
      <c r="H49" s="55"/>
      <c r="I49" s="94" t="s">
        <v>109</v>
      </c>
      <c r="J49" s="5" t="s">
        <v>34</v>
      </c>
      <c r="K49" s="28">
        <v>1</v>
      </c>
      <c r="L49" s="70">
        <f t="shared" si="0"/>
        <v>6016.9491525423728</v>
      </c>
      <c r="M49" s="71">
        <v>18</v>
      </c>
      <c r="N49" s="70">
        <f t="shared" si="1"/>
        <v>1083.050847457627</v>
      </c>
      <c r="O49" s="25">
        <v>7100</v>
      </c>
      <c r="P49" s="72">
        <f t="shared" si="2"/>
        <v>7100</v>
      </c>
      <c r="Q49" s="28" t="s">
        <v>115</v>
      </c>
    </row>
    <row r="50" spans="2:17" s="2" customFormat="1" ht="19.5" customHeight="1" x14ac:dyDescent="0.2">
      <c r="B50" s="68">
        <v>42</v>
      </c>
      <c r="C50" s="101" t="s">
        <v>78</v>
      </c>
      <c r="D50" s="100" t="s">
        <v>82</v>
      </c>
      <c r="E50" s="54"/>
      <c r="F50" s="54"/>
      <c r="G50" s="55"/>
      <c r="H50" s="55"/>
      <c r="I50" s="94" t="s">
        <v>109</v>
      </c>
      <c r="J50" s="5" t="s">
        <v>34</v>
      </c>
      <c r="K50" s="28">
        <v>1</v>
      </c>
      <c r="L50" s="70">
        <f t="shared" si="0"/>
        <v>4406.7796610169498</v>
      </c>
      <c r="M50" s="71">
        <v>18</v>
      </c>
      <c r="N50" s="70">
        <f t="shared" si="1"/>
        <v>793.22033898305085</v>
      </c>
      <c r="O50" s="25">
        <v>5200</v>
      </c>
      <c r="P50" s="72">
        <f t="shared" si="2"/>
        <v>5200</v>
      </c>
      <c r="Q50" s="28" t="s">
        <v>115</v>
      </c>
    </row>
    <row r="51" spans="2:17" s="2" customFormat="1" ht="19.5" customHeight="1" x14ac:dyDescent="0.2">
      <c r="B51" s="68">
        <v>43</v>
      </c>
      <c r="C51" s="99" t="s">
        <v>83</v>
      </c>
      <c r="D51" s="100" t="s">
        <v>84</v>
      </c>
      <c r="E51" s="54"/>
      <c r="F51" s="54"/>
      <c r="G51" s="55"/>
      <c r="H51" s="55"/>
      <c r="I51" s="94" t="s">
        <v>109</v>
      </c>
      <c r="J51" s="5" t="s">
        <v>34</v>
      </c>
      <c r="K51" s="28">
        <v>1</v>
      </c>
      <c r="L51" s="70">
        <f t="shared" si="0"/>
        <v>720.33898305084745</v>
      </c>
      <c r="M51" s="71">
        <v>18</v>
      </c>
      <c r="N51" s="70">
        <f t="shared" si="1"/>
        <v>129.66101694915255</v>
      </c>
      <c r="O51" s="25">
        <v>850</v>
      </c>
      <c r="P51" s="72">
        <f t="shared" si="2"/>
        <v>850</v>
      </c>
      <c r="Q51" s="28" t="s">
        <v>115</v>
      </c>
    </row>
    <row r="52" spans="2:17" s="2" customFormat="1" ht="32.25" customHeight="1" x14ac:dyDescent="0.2">
      <c r="B52" s="68">
        <v>44</v>
      </c>
      <c r="C52" s="99" t="s">
        <v>112</v>
      </c>
      <c r="D52" s="100" t="s">
        <v>85</v>
      </c>
      <c r="E52" s="54"/>
      <c r="F52" s="54"/>
      <c r="G52" s="55"/>
      <c r="H52" s="55"/>
      <c r="I52" s="94" t="s">
        <v>109</v>
      </c>
      <c r="J52" s="5" t="s">
        <v>34</v>
      </c>
      <c r="K52" s="28">
        <v>1</v>
      </c>
      <c r="L52" s="70">
        <f t="shared" si="0"/>
        <v>1779.6610169491526</v>
      </c>
      <c r="M52" s="71">
        <v>18</v>
      </c>
      <c r="N52" s="70">
        <f t="shared" si="1"/>
        <v>320.33898305084745</v>
      </c>
      <c r="O52" s="25">
        <v>2100</v>
      </c>
      <c r="P52" s="72">
        <f t="shared" si="2"/>
        <v>2100</v>
      </c>
      <c r="Q52" s="28" t="s">
        <v>115</v>
      </c>
    </row>
    <row r="53" spans="2:17" s="2" customFormat="1" ht="19.5" customHeight="1" x14ac:dyDescent="0.2">
      <c r="B53" s="68">
        <v>45</v>
      </c>
      <c r="C53" s="99" t="s">
        <v>86</v>
      </c>
      <c r="D53" s="100" t="s">
        <v>87</v>
      </c>
      <c r="E53" s="54"/>
      <c r="F53" s="54"/>
      <c r="G53" s="55"/>
      <c r="H53" s="55"/>
      <c r="I53" s="94" t="s">
        <v>109</v>
      </c>
      <c r="J53" s="5" t="s">
        <v>34</v>
      </c>
      <c r="K53" s="28">
        <v>1</v>
      </c>
      <c r="L53" s="70">
        <f t="shared" si="0"/>
        <v>1694.9152542372883</v>
      </c>
      <c r="M53" s="71">
        <v>18</v>
      </c>
      <c r="N53" s="70">
        <f t="shared" si="1"/>
        <v>305.08474576271186</v>
      </c>
      <c r="O53" s="25">
        <v>2000</v>
      </c>
      <c r="P53" s="72">
        <f t="shared" si="2"/>
        <v>2000</v>
      </c>
      <c r="Q53" s="28" t="s">
        <v>115</v>
      </c>
    </row>
    <row r="54" spans="2:17" s="2" customFormat="1" ht="19.5" customHeight="1" x14ac:dyDescent="0.2">
      <c r="B54" s="68">
        <v>46</v>
      </c>
      <c r="C54" s="99" t="s">
        <v>86</v>
      </c>
      <c r="D54" s="100" t="s">
        <v>88</v>
      </c>
      <c r="E54" s="54"/>
      <c r="F54" s="54"/>
      <c r="G54" s="55"/>
      <c r="H54" s="55"/>
      <c r="I54" s="94" t="s">
        <v>109</v>
      </c>
      <c r="J54" s="5" t="s">
        <v>34</v>
      </c>
      <c r="K54" s="28">
        <v>1</v>
      </c>
      <c r="L54" s="70">
        <f t="shared" si="0"/>
        <v>1694.9152542372883</v>
      </c>
      <c r="M54" s="71">
        <v>18</v>
      </c>
      <c r="N54" s="70">
        <f t="shared" si="1"/>
        <v>305.08474576271186</v>
      </c>
      <c r="O54" s="25">
        <v>2000</v>
      </c>
      <c r="P54" s="72">
        <f t="shared" si="2"/>
        <v>2000</v>
      </c>
      <c r="Q54" s="28" t="s">
        <v>115</v>
      </c>
    </row>
    <row r="55" spans="2:17" s="2" customFormat="1" ht="19.5" customHeight="1" x14ac:dyDescent="0.2">
      <c r="B55" s="68">
        <v>47</v>
      </c>
      <c r="C55" s="99" t="s">
        <v>86</v>
      </c>
      <c r="D55" s="100" t="s">
        <v>89</v>
      </c>
      <c r="E55" s="54"/>
      <c r="F55" s="54"/>
      <c r="G55" s="55"/>
      <c r="H55" s="55"/>
      <c r="I55" s="94" t="s">
        <v>109</v>
      </c>
      <c r="J55" s="5" t="s">
        <v>34</v>
      </c>
      <c r="K55" s="28">
        <v>1</v>
      </c>
      <c r="L55" s="70">
        <f t="shared" si="0"/>
        <v>1694.9152542372883</v>
      </c>
      <c r="M55" s="71">
        <v>18</v>
      </c>
      <c r="N55" s="70">
        <f t="shared" si="1"/>
        <v>305.08474576271186</v>
      </c>
      <c r="O55" s="25">
        <v>2000</v>
      </c>
      <c r="P55" s="72">
        <f t="shared" si="2"/>
        <v>2000</v>
      </c>
      <c r="Q55" s="28" t="s">
        <v>115</v>
      </c>
    </row>
    <row r="56" spans="2:17" s="2" customFormat="1" ht="19.5" customHeight="1" x14ac:dyDescent="0.2">
      <c r="B56" s="68">
        <v>48</v>
      </c>
      <c r="C56" s="99" t="s">
        <v>90</v>
      </c>
      <c r="D56" s="100" t="s">
        <v>91</v>
      </c>
      <c r="E56" s="54"/>
      <c r="F56" s="54"/>
      <c r="G56" s="55"/>
      <c r="H56" s="55"/>
      <c r="I56" s="94" t="s">
        <v>109</v>
      </c>
      <c r="J56" s="5" t="s">
        <v>34</v>
      </c>
      <c r="K56" s="28">
        <v>1</v>
      </c>
      <c r="L56" s="70">
        <f t="shared" si="0"/>
        <v>1016.949152542373</v>
      </c>
      <c r="M56" s="71">
        <v>18</v>
      </c>
      <c r="N56" s="70">
        <f t="shared" si="1"/>
        <v>183.05084745762713</v>
      </c>
      <c r="O56" s="25">
        <v>1200</v>
      </c>
      <c r="P56" s="72">
        <f t="shared" si="2"/>
        <v>1200</v>
      </c>
      <c r="Q56" s="28" t="s">
        <v>115</v>
      </c>
    </row>
    <row r="57" spans="2:17" s="2" customFormat="1" ht="19.5" customHeight="1" x14ac:dyDescent="0.2">
      <c r="B57" s="68">
        <v>49</v>
      </c>
      <c r="C57" s="99" t="s">
        <v>92</v>
      </c>
      <c r="D57" s="100" t="s">
        <v>93</v>
      </c>
      <c r="E57" s="54"/>
      <c r="F57" s="54"/>
      <c r="G57" s="55"/>
      <c r="H57" s="55"/>
      <c r="I57" s="94" t="s">
        <v>109</v>
      </c>
      <c r="J57" s="5" t="s">
        <v>34</v>
      </c>
      <c r="K57" s="28">
        <v>1</v>
      </c>
      <c r="L57" s="70">
        <f t="shared" si="0"/>
        <v>3135.5932203389834</v>
      </c>
      <c r="M57" s="71">
        <v>18</v>
      </c>
      <c r="N57" s="70">
        <f t="shared" si="1"/>
        <v>564.40677966101691</v>
      </c>
      <c r="O57" s="25">
        <v>3700</v>
      </c>
      <c r="P57" s="72">
        <f t="shared" si="2"/>
        <v>3700</v>
      </c>
      <c r="Q57" s="28" t="s">
        <v>115</v>
      </c>
    </row>
    <row r="58" spans="2:17" s="2" customFormat="1" ht="19.5" customHeight="1" x14ac:dyDescent="0.2">
      <c r="B58" s="68">
        <v>50</v>
      </c>
      <c r="C58" s="99" t="s">
        <v>98</v>
      </c>
      <c r="D58" s="100" t="s">
        <v>99</v>
      </c>
      <c r="E58" s="59"/>
      <c r="F58" s="59"/>
      <c r="G58" s="83"/>
      <c r="H58" s="83"/>
      <c r="I58" s="94" t="s">
        <v>109</v>
      </c>
      <c r="J58" s="5" t="s">
        <v>34</v>
      </c>
      <c r="K58" s="28">
        <v>1</v>
      </c>
      <c r="L58" s="70">
        <f t="shared" si="0"/>
        <v>10932.203389830509</v>
      </c>
      <c r="M58" s="71">
        <v>18</v>
      </c>
      <c r="N58" s="70">
        <f t="shared" si="1"/>
        <v>1967.7966101694915</v>
      </c>
      <c r="O58" s="25">
        <v>12900</v>
      </c>
      <c r="P58" s="72">
        <f t="shared" si="2"/>
        <v>12900</v>
      </c>
      <c r="Q58" s="28" t="s">
        <v>115</v>
      </c>
    </row>
    <row r="59" spans="2:17" s="2" customFormat="1" ht="19.5" customHeight="1" x14ac:dyDescent="0.2">
      <c r="B59" s="68">
        <v>51</v>
      </c>
      <c r="C59" s="99" t="s">
        <v>107</v>
      </c>
      <c r="D59" s="99" t="s">
        <v>100</v>
      </c>
      <c r="E59" s="59"/>
      <c r="F59" s="59"/>
      <c r="G59" s="83"/>
      <c r="H59" s="83"/>
      <c r="I59" s="94" t="s">
        <v>109</v>
      </c>
      <c r="J59" s="5" t="s">
        <v>34</v>
      </c>
      <c r="K59" s="28">
        <v>1</v>
      </c>
      <c r="L59" s="70">
        <f t="shared" si="0"/>
        <v>1059.3220338983051</v>
      </c>
      <c r="M59" s="71">
        <v>18</v>
      </c>
      <c r="N59" s="70">
        <f t="shared" si="1"/>
        <v>190.67796610169492</v>
      </c>
      <c r="O59" s="25">
        <v>1250</v>
      </c>
      <c r="P59" s="72">
        <f t="shared" si="2"/>
        <v>1250</v>
      </c>
      <c r="Q59" s="28" t="s">
        <v>115</v>
      </c>
    </row>
    <row r="60" spans="2:17" s="2" customFormat="1" ht="30" customHeight="1" x14ac:dyDescent="0.2">
      <c r="B60" s="68">
        <v>52</v>
      </c>
      <c r="C60" s="99" t="s">
        <v>113</v>
      </c>
      <c r="D60" s="99" t="s">
        <v>101</v>
      </c>
      <c r="E60" s="59"/>
      <c r="F60" s="59"/>
      <c r="G60" s="83"/>
      <c r="H60" s="83"/>
      <c r="I60" s="94" t="s">
        <v>109</v>
      </c>
      <c r="J60" s="5" t="s">
        <v>34</v>
      </c>
      <c r="K60" s="28">
        <v>1</v>
      </c>
      <c r="L60" s="70">
        <f t="shared" si="0"/>
        <v>10932.203389830509</v>
      </c>
      <c r="M60" s="71">
        <v>18</v>
      </c>
      <c r="N60" s="70">
        <f t="shared" si="1"/>
        <v>1967.7966101694915</v>
      </c>
      <c r="O60" s="25">
        <v>12900</v>
      </c>
      <c r="P60" s="72">
        <f t="shared" si="2"/>
        <v>12900</v>
      </c>
      <c r="Q60" s="28" t="s">
        <v>115</v>
      </c>
    </row>
    <row r="61" spans="2:17" s="2" customFormat="1" ht="19.5" customHeight="1" x14ac:dyDescent="0.2">
      <c r="B61" s="68">
        <v>53</v>
      </c>
      <c r="C61" s="99" t="s">
        <v>102</v>
      </c>
      <c r="D61" s="99" t="s">
        <v>103</v>
      </c>
      <c r="E61" s="59"/>
      <c r="F61" s="59"/>
      <c r="G61" s="83"/>
      <c r="H61" s="83"/>
      <c r="I61" s="94" t="s">
        <v>109</v>
      </c>
      <c r="J61" s="5" t="s">
        <v>34</v>
      </c>
      <c r="K61" s="28">
        <v>1</v>
      </c>
      <c r="L61" s="70">
        <f t="shared" si="0"/>
        <v>2796.6101694915255</v>
      </c>
      <c r="M61" s="71">
        <v>18</v>
      </c>
      <c r="N61" s="70">
        <f t="shared" si="1"/>
        <v>503.38983050847457</v>
      </c>
      <c r="O61" s="25">
        <v>3300</v>
      </c>
      <c r="P61" s="72">
        <f t="shared" si="2"/>
        <v>3300</v>
      </c>
      <c r="Q61" s="28" t="s">
        <v>115</v>
      </c>
    </row>
    <row r="62" spans="2:17" s="2" customFormat="1" ht="19.5" customHeight="1" x14ac:dyDescent="0.2">
      <c r="B62" s="68">
        <v>54</v>
      </c>
      <c r="C62" s="99" t="s">
        <v>104</v>
      </c>
      <c r="D62" s="99" t="s">
        <v>105</v>
      </c>
      <c r="E62" s="59"/>
      <c r="F62" s="59"/>
      <c r="G62" s="83"/>
      <c r="H62" s="83"/>
      <c r="I62" s="94" t="s">
        <v>109</v>
      </c>
      <c r="J62" s="5" t="s">
        <v>34</v>
      </c>
      <c r="K62" s="28">
        <v>1</v>
      </c>
      <c r="L62" s="70">
        <f t="shared" si="0"/>
        <v>1016.949152542373</v>
      </c>
      <c r="M62" s="71">
        <v>18</v>
      </c>
      <c r="N62" s="70">
        <f t="shared" si="1"/>
        <v>183.05084745762713</v>
      </c>
      <c r="O62" s="25">
        <v>1200</v>
      </c>
      <c r="P62" s="72">
        <f t="shared" si="2"/>
        <v>1200</v>
      </c>
      <c r="Q62" s="28" t="s">
        <v>115</v>
      </c>
    </row>
    <row r="63" spans="2:17" s="2" customFormat="1" ht="19.5" customHeight="1" x14ac:dyDescent="0.2">
      <c r="B63" s="68">
        <v>55</v>
      </c>
      <c r="C63" s="99" t="s">
        <v>94</v>
      </c>
      <c r="D63" s="100" t="s">
        <v>95</v>
      </c>
      <c r="E63" s="59"/>
      <c r="F63" s="59"/>
      <c r="G63" s="95"/>
      <c r="H63" s="95"/>
      <c r="I63" s="94" t="s">
        <v>109</v>
      </c>
      <c r="J63" s="5" t="s">
        <v>34</v>
      </c>
      <c r="K63" s="28">
        <v>1</v>
      </c>
      <c r="L63" s="70">
        <f t="shared" si="0"/>
        <v>338.98305084745766</v>
      </c>
      <c r="M63" s="71">
        <v>18</v>
      </c>
      <c r="N63" s="70">
        <f t="shared" si="1"/>
        <v>61.016949152542374</v>
      </c>
      <c r="O63" s="25">
        <v>400</v>
      </c>
      <c r="P63" s="72">
        <f t="shared" si="2"/>
        <v>400</v>
      </c>
      <c r="Q63" s="28" t="s">
        <v>115</v>
      </c>
    </row>
    <row r="64" spans="2:17" s="2" customFormat="1" ht="19.5" customHeight="1" x14ac:dyDescent="0.2">
      <c r="B64" s="68">
        <v>56</v>
      </c>
      <c r="C64" s="99" t="s">
        <v>108</v>
      </c>
      <c r="D64" s="100" t="s">
        <v>96</v>
      </c>
      <c r="E64" s="59"/>
      <c r="F64" s="59"/>
      <c r="G64" s="83"/>
      <c r="H64" s="83"/>
      <c r="I64" s="94" t="s">
        <v>109</v>
      </c>
      <c r="J64" s="5" t="s">
        <v>34</v>
      </c>
      <c r="K64" s="28">
        <v>1</v>
      </c>
      <c r="L64" s="70">
        <f t="shared" si="0"/>
        <v>211.86440677966104</v>
      </c>
      <c r="M64" s="71">
        <v>18</v>
      </c>
      <c r="N64" s="70">
        <f t="shared" si="1"/>
        <v>38.135593220338983</v>
      </c>
      <c r="O64" s="25">
        <v>250</v>
      </c>
      <c r="P64" s="72">
        <f t="shared" si="2"/>
        <v>250</v>
      </c>
      <c r="Q64" s="28" t="s">
        <v>115</v>
      </c>
    </row>
    <row r="65" spans="2:17" s="2" customFormat="1" ht="19.5" customHeight="1" x14ac:dyDescent="0.2">
      <c r="B65" s="68">
        <v>57</v>
      </c>
      <c r="C65" s="99" t="s">
        <v>106</v>
      </c>
      <c r="D65" s="100" t="s">
        <v>97</v>
      </c>
      <c r="E65" s="59"/>
      <c r="F65" s="59"/>
      <c r="G65" s="83"/>
      <c r="H65" s="83"/>
      <c r="I65" s="94" t="s">
        <v>109</v>
      </c>
      <c r="J65" s="5" t="s">
        <v>34</v>
      </c>
      <c r="K65" s="28">
        <v>1</v>
      </c>
      <c r="L65" s="70">
        <f t="shared" si="0"/>
        <v>97.457627118644069</v>
      </c>
      <c r="M65" s="71">
        <v>18</v>
      </c>
      <c r="N65" s="70">
        <f t="shared" si="1"/>
        <v>17.542372881355931</v>
      </c>
      <c r="O65" s="25">
        <v>115</v>
      </c>
      <c r="P65" s="72">
        <f t="shared" si="2"/>
        <v>115</v>
      </c>
      <c r="Q65" s="28" t="s">
        <v>115</v>
      </c>
    </row>
    <row r="66" spans="2:17" s="2" customFormat="1" ht="19.5" customHeight="1" x14ac:dyDescent="0.25">
      <c r="B66" s="68">
        <v>58</v>
      </c>
      <c r="C66" s="39" t="s">
        <v>116</v>
      </c>
      <c r="D66" s="94" t="s">
        <v>117</v>
      </c>
      <c r="E66" s="94"/>
      <c r="F66" s="94"/>
      <c r="G66" s="83"/>
      <c r="H66" s="83"/>
      <c r="I66" s="94" t="s">
        <v>109</v>
      </c>
      <c r="J66" s="5" t="s">
        <v>34</v>
      </c>
      <c r="K66" s="28">
        <v>7</v>
      </c>
      <c r="L66" s="70">
        <f t="shared" si="0"/>
        <v>3050.8474576271187</v>
      </c>
      <c r="M66" s="71">
        <v>18</v>
      </c>
      <c r="N66" s="70">
        <f t="shared" si="1"/>
        <v>3844.0677966101694</v>
      </c>
      <c r="O66" s="25">
        <v>3600</v>
      </c>
      <c r="P66" s="72">
        <f t="shared" si="2"/>
        <v>25200</v>
      </c>
      <c r="Q66" s="57" t="s">
        <v>114</v>
      </c>
    </row>
    <row r="67" spans="2:17" s="2" customFormat="1" ht="19.5" customHeight="1" x14ac:dyDescent="0.25">
      <c r="B67" s="68">
        <v>59</v>
      </c>
      <c r="C67" s="38" t="s">
        <v>118</v>
      </c>
      <c r="D67" s="94" t="s">
        <v>117</v>
      </c>
      <c r="E67" s="59"/>
      <c r="F67" s="59"/>
      <c r="G67" s="83"/>
      <c r="H67" s="83"/>
      <c r="I67" s="94" t="s">
        <v>109</v>
      </c>
      <c r="J67" s="5" t="s">
        <v>34</v>
      </c>
      <c r="K67" s="28">
        <v>7</v>
      </c>
      <c r="L67" s="70">
        <f t="shared" si="0"/>
        <v>3050.8474576271187</v>
      </c>
      <c r="M67" s="71">
        <v>18</v>
      </c>
      <c r="N67" s="70">
        <f t="shared" si="1"/>
        <v>3844.0677966101694</v>
      </c>
      <c r="O67" s="25">
        <v>3600</v>
      </c>
      <c r="P67" s="72">
        <f t="shared" si="2"/>
        <v>25200</v>
      </c>
      <c r="Q67" s="57" t="s">
        <v>114</v>
      </c>
    </row>
    <row r="68" spans="2:17" s="2" customFormat="1" ht="32.25" customHeight="1" x14ac:dyDescent="0.25">
      <c r="B68" s="68">
        <v>60</v>
      </c>
      <c r="C68" s="38" t="s">
        <v>119</v>
      </c>
      <c r="D68" s="59" t="s">
        <v>120</v>
      </c>
      <c r="E68" s="59"/>
      <c r="F68" s="59"/>
      <c r="G68" s="83"/>
      <c r="H68" s="83"/>
      <c r="I68" s="94" t="s">
        <v>109</v>
      </c>
      <c r="J68" s="5" t="s">
        <v>34</v>
      </c>
      <c r="K68" s="28">
        <v>1</v>
      </c>
      <c r="L68" s="70">
        <f t="shared" si="0"/>
        <v>4915.2542372881362</v>
      </c>
      <c r="M68" s="71">
        <v>18</v>
      </c>
      <c r="N68" s="70">
        <f t="shared" si="1"/>
        <v>884.74576271186436</v>
      </c>
      <c r="O68" s="25">
        <v>5800</v>
      </c>
      <c r="P68" s="72">
        <f t="shared" si="2"/>
        <v>5800</v>
      </c>
      <c r="Q68" s="57" t="s">
        <v>114</v>
      </c>
    </row>
    <row r="69" spans="2:17" s="2" customFormat="1" ht="51" customHeight="1" x14ac:dyDescent="0.25">
      <c r="B69" s="68">
        <v>61</v>
      </c>
      <c r="C69" s="38" t="s">
        <v>121</v>
      </c>
      <c r="D69" s="38" t="s">
        <v>122</v>
      </c>
      <c r="E69" s="59"/>
      <c r="F69" s="59"/>
      <c r="G69" s="83"/>
      <c r="H69" s="83"/>
      <c r="I69" s="94" t="s">
        <v>109</v>
      </c>
      <c r="J69" s="5" t="s">
        <v>34</v>
      </c>
      <c r="K69" s="28">
        <v>1</v>
      </c>
      <c r="L69" s="70">
        <f t="shared" si="0"/>
        <v>762.71186440677968</v>
      </c>
      <c r="M69" s="71">
        <v>18</v>
      </c>
      <c r="N69" s="70">
        <f t="shared" si="1"/>
        <v>137.28813559322035</v>
      </c>
      <c r="O69" s="25">
        <v>900</v>
      </c>
      <c r="P69" s="72">
        <f t="shared" si="2"/>
        <v>900</v>
      </c>
      <c r="Q69" s="57" t="s">
        <v>114</v>
      </c>
    </row>
    <row r="70" spans="2:17" s="2" customFormat="1" ht="19.5" customHeight="1" x14ac:dyDescent="0.25">
      <c r="B70" s="68">
        <v>62</v>
      </c>
      <c r="C70" s="38" t="s">
        <v>123</v>
      </c>
      <c r="D70" s="59" t="s">
        <v>124</v>
      </c>
      <c r="E70" s="59"/>
      <c r="F70" s="59"/>
      <c r="G70" s="83"/>
      <c r="H70" s="83"/>
      <c r="I70" s="94" t="s">
        <v>109</v>
      </c>
      <c r="J70" s="5" t="s">
        <v>34</v>
      </c>
      <c r="K70" s="28">
        <v>8</v>
      </c>
      <c r="L70" s="70">
        <f t="shared" si="0"/>
        <v>762.71186440677968</v>
      </c>
      <c r="M70" s="71">
        <v>18</v>
      </c>
      <c r="N70" s="70">
        <f t="shared" si="1"/>
        <v>1098.3050847457628</v>
      </c>
      <c r="O70" s="25">
        <v>900</v>
      </c>
      <c r="P70" s="72">
        <f t="shared" si="2"/>
        <v>7200</v>
      </c>
      <c r="Q70" s="57" t="s">
        <v>114</v>
      </c>
    </row>
    <row r="71" spans="2:17" s="2" customFormat="1" ht="48.75" customHeight="1" x14ac:dyDescent="0.25">
      <c r="B71" s="68">
        <v>63</v>
      </c>
      <c r="C71" s="38" t="s">
        <v>141</v>
      </c>
      <c r="D71" s="59" t="s">
        <v>142</v>
      </c>
      <c r="E71" s="59">
        <v>1890</v>
      </c>
      <c r="F71" s="59">
        <v>0.05</v>
      </c>
      <c r="G71" s="83" t="s">
        <v>139</v>
      </c>
      <c r="H71" s="83" t="s">
        <v>140</v>
      </c>
      <c r="I71" s="94" t="s">
        <v>109</v>
      </c>
      <c r="J71" s="5" t="s">
        <v>34</v>
      </c>
      <c r="K71" s="28">
        <v>1</v>
      </c>
      <c r="L71" s="70">
        <f t="shared" si="0"/>
        <v>775.42372881355936</v>
      </c>
      <c r="M71" s="71">
        <v>18</v>
      </c>
      <c r="N71" s="70">
        <f t="shared" si="1"/>
        <v>139.57627118644066</v>
      </c>
      <c r="O71" s="25">
        <v>915</v>
      </c>
      <c r="P71" s="72">
        <f t="shared" si="2"/>
        <v>915</v>
      </c>
      <c r="Q71" s="57" t="s">
        <v>114</v>
      </c>
    </row>
    <row r="72" spans="2:17" s="2" customFormat="1" ht="48.75" customHeight="1" x14ac:dyDescent="0.25">
      <c r="B72" s="68">
        <v>64</v>
      </c>
      <c r="C72" s="38" t="s">
        <v>141</v>
      </c>
      <c r="D72" s="59" t="s">
        <v>125</v>
      </c>
      <c r="E72" s="59">
        <v>95065</v>
      </c>
      <c r="F72" s="59">
        <v>0.05</v>
      </c>
      <c r="G72" s="83" t="s">
        <v>139</v>
      </c>
      <c r="H72" s="83" t="s">
        <v>140</v>
      </c>
      <c r="I72" s="94" t="s">
        <v>109</v>
      </c>
      <c r="J72" s="5" t="s">
        <v>34</v>
      </c>
      <c r="K72" s="28">
        <v>1</v>
      </c>
      <c r="L72" s="70">
        <f t="shared" si="0"/>
        <v>775.42372881355936</v>
      </c>
      <c r="M72" s="71">
        <v>18</v>
      </c>
      <c r="N72" s="70">
        <f t="shared" si="1"/>
        <v>139.57627118644066</v>
      </c>
      <c r="O72" s="25">
        <v>915</v>
      </c>
      <c r="P72" s="72">
        <f t="shared" si="2"/>
        <v>915</v>
      </c>
      <c r="Q72" s="57" t="s">
        <v>114</v>
      </c>
    </row>
    <row r="73" spans="2:17" s="2" customFormat="1" ht="51.75" customHeight="1" x14ac:dyDescent="0.25">
      <c r="B73" s="68">
        <v>65</v>
      </c>
      <c r="C73" s="38" t="s">
        <v>141</v>
      </c>
      <c r="D73" s="59" t="s">
        <v>126</v>
      </c>
      <c r="E73" s="59">
        <v>83220</v>
      </c>
      <c r="F73" s="59">
        <v>0.05</v>
      </c>
      <c r="G73" s="83" t="s">
        <v>139</v>
      </c>
      <c r="H73" s="83" t="s">
        <v>140</v>
      </c>
      <c r="I73" s="94" t="s">
        <v>109</v>
      </c>
      <c r="J73" s="5" t="s">
        <v>34</v>
      </c>
      <c r="K73" s="28">
        <v>1</v>
      </c>
      <c r="L73" s="70">
        <f t="shared" si="0"/>
        <v>775.42372881355936</v>
      </c>
      <c r="M73" s="71">
        <v>18</v>
      </c>
      <c r="N73" s="70">
        <f t="shared" si="1"/>
        <v>139.57627118644066</v>
      </c>
      <c r="O73" s="25">
        <v>915</v>
      </c>
      <c r="P73" s="72">
        <f t="shared" si="2"/>
        <v>915</v>
      </c>
      <c r="Q73" s="57" t="s">
        <v>114</v>
      </c>
    </row>
    <row r="74" spans="2:17" s="67" customFormat="1" ht="50.25" customHeight="1" x14ac:dyDescent="0.25">
      <c r="B74" s="68">
        <v>66</v>
      </c>
      <c r="C74" s="38" t="s">
        <v>141</v>
      </c>
      <c r="D74" s="59" t="s">
        <v>127</v>
      </c>
      <c r="E74" s="84">
        <v>23523</v>
      </c>
      <c r="F74" s="84">
        <v>0.05</v>
      </c>
      <c r="G74" s="83" t="s">
        <v>139</v>
      </c>
      <c r="H74" s="83" t="s">
        <v>140</v>
      </c>
      <c r="I74" s="94" t="s">
        <v>109</v>
      </c>
      <c r="J74" s="5" t="s">
        <v>34</v>
      </c>
      <c r="K74" s="69">
        <v>1</v>
      </c>
      <c r="L74" s="70">
        <f t="shared" ref="L74:L81" si="3">O74/1.18</f>
        <v>775.42372881355936</v>
      </c>
      <c r="M74" s="71">
        <v>18</v>
      </c>
      <c r="N74" s="70">
        <f t="shared" ref="N74:N81" si="4">P74*18/118</f>
        <v>139.57627118644066</v>
      </c>
      <c r="O74" s="70">
        <v>915</v>
      </c>
      <c r="P74" s="72">
        <f t="shared" ref="P74:P81" si="5">O74*K74</f>
        <v>915</v>
      </c>
      <c r="Q74" s="57" t="s">
        <v>114</v>
      </c>
    </row>
    <row r="75" spans="2:17" s="67" customFormat="1" ht="50.25" customHeight="1" x14ac:dyDescent="0.25">
      <c r="B75" s="68">
        <v>67</v>
      </c>
      <c r="C75" s="38" t="s">
        <v>141</v>
      </c>
      <c r="D75" s="59" t="s">
        <v>143</v>
      </c>
      <c r="E75" s="84">
        <v>58951</v>
      </c>
      <c r="F75" s="84">
        <v>0.05</v>
      </c>
      <c r="G75" s="83" t="s">
        <v>139</v>
      </c>
      <c r="H75" s="83" t="s">
        <v>140</v>
      </c>
      <c r="I75" s="94" t="s">
        <v>109</v>
      </c>
      <c r="J75" s="5" t="s">
        <v>34</v>
      </c>
      <c r="K75" s="69">
        <v>1</v>
      </c>
      <c r="L75" s="70">
        <f t="shared" si="3"/>
        <v>775.42372881355936</v>
      </c>
      <c r="M75" s="71">
        <v>18</v>
      </c>
      <c r="N75" s="70">
        <f t="shared" si="4"/>
        <v>139.57627118644066</v>
      </c>
      <c r="O75" s="70">
        <v>915</v>
      </c>
      <c r="P75" s="72">
        <f t="shared" si="5"/>
        <v>915</v>
      </c>
      <c r="Q75" s="57" t="s">
        <v>114</v>
      </c>
    </row>
    <row r="76" spans="2:17" s="67" customFormat="1" ht="19.5" customHeight="1" x14ac:dyDescent="0.25">
      <c r="B76" s="68">
        <v>68</v>
      </c>
      <c r="C76" s="92" t="s">
        <v>128</v>
      </c>
      <c r="D76" s="84" t="s">
        <v>144</v>
      </c>
      <c r="E76" s="84">
        <v>791</v>
      </c>
      <c r="F76" s="84">
        <v>0.2</v>
      </c>
      <c r="G76" s="83" t="s">
        <v>139</v>
      </c>
      <c r="H76" s="83" t="s">
        <v>140</v>
      </c>
      <c r="I76" s="94" t="s">
        <v>109</v>
      </c>
      <c r="J76" s="5" t="s">
        <v>34</v>
      </c>
      <c r="K76" s="69">
        <v>1</v>
      </c>
      <c r="L76" s="70">
        <f t="shared" si="3"/>
        <v>2076.2711864406779</v>
      </c>
      <c r="M76" s="71">
        <v>18</v>
      </c>
      <c r="N76" s="70">
        <f t="shared" si="4"/>
        <v>373.72881355932202</v>
      </c>
      <c r="O76" s="70">
        <v>2450</v>
      </c>
      <c r="P76" s="72">
        <f t="shared" si="5"/>
        <v>2450</v>
      </c>
      <c r="Q76" s="57" t="s">
        <v>114</v>
      </c>
    </row>
    <row r="77" spans="2:17" s="67" customFormat="1" ht="19.5" customHeight="1" x14ac:dyDescent="0.25">
      <c r="B77" s="68">
        <v>69</v>
      </c>
      <c r="C77" s="92" t="s">
        <v>129</v>
      </c>
      <c r="D77" s="84" t="s">
        <v>145</v>
      </c>
      <c r="E77" s="84">
        <v>68737</v>
      </c>
      <c r="F77" s="84">
        <v>0.2</v>
      </c>
      <c r="G77" s="83" t="s">
        <v>139</v>
      </c>
      <c r="H77" s="83" t="s">
        <v>140</v>
      </c>
      <c r="I77" s="94" t="s">
        <v>109</v>
      </c>
      <c r="J77" s="5" t="s">
        <v>34</v>
      </c>
      <c r="K77" s="69">
        <v>1</v>
      </c>
      <c r="L77" s="70">
        <f t="shared" si="3"/>
        <v>1694.9152542372883</v>
      </c>
      <c r="M77" s="71">
        <v>18</v>
      </c>
      <c r="N77" s="70">
        <f t="shared" si="4"/>
        <v>305.08474576271186</v>
      </c>
      <c r="O77" s="70">
        <v>2000</v>
      </c>
      <c r="P77" s="72">
        <f t="shared" si="5"/>
        <v>2000</v>
      </c>
      <c r="Q77" s="57" t="s">
        <v>114</v>
      </c>
    </row>
    <row r="78" spans="2:17" s="67" customFormat="1" ht="50.25" customHeight="1" x14ac:dyDescent="0.2">
      <c r="B78" s="68">
        <v>70</v>
      </c>
      <c r="C78" s="92" t="s">
        <v>149</v>
      </c>
      <c r="D78" s="84" t="s">
        <v>150</v>
      </c>
      <c r="E78" s="113" t="s">
        <v>151</v>
      </c>
      <c r="F78" s="84"/>
      <c r="G78" s="83"/>
      <c r="H78" s="83"/>
      <c r="I78" s="94" t="s">
        <v>109</v>
      </c>
      <c r="J78" s="5" t="s">
        <v>34</v>
      </c>
      <c r="K78" s="69">
        <v>1</v>
      </c>
      <c r="L78" s="70">
        <f t="shared" si="3"/>
        <v>1652.542372881356</v>
      </c>
      <c r="M78" s="71">
        <v>18</v>
      </c>
      <c r="N78" s="70">
        <f t="shared" si="4"/>
        <v>297.45762711864404</v>
      </c>
      <c r="O78" s="70">
        <v>1950</v>
      </c>
      <c r="P78" s="72">
        <f t="shared" si="5"/>
        <v>1950</v>
      </c>
      <c r="Q78" s="114" t="s">
        <v>152</v>
      </c>
    </row>
    <row r="79" spans="2:17" s="67" customFormat="1" ht="51.75" customHeight="1" x14ac:dyDescent="0.2">
      <c r="B79" s="68">
        <v>71</v>
      </c>
      <c r="C79" s="92" t="s">
        <v>149</v>
      </c>
      <c r="D79" s="84" t="s">
        <v>150</v>
      </c>
      <c r="E79" s="113">
        <v>6941</v>
      </c>
      <c r="F79" s="84"/>
      <c r="G79" s="83"/>
      <c r="H79" s="83"/>
      <c r="I79" s="94" t="s">
        <v>109</v>
      </c>
      <c r="J79" s="5" t="s">
        <v>34</v>
      </c>
      <c r="K79" s="69">
        <v>1</v>
      </c>
      <c r="L79" s="70">
        <f t="shared" si="3"/>
        <v>1652.542372881356</v>
      </c>
      <c r="M79" s="71">
        <v>18</v>
      </c>
      <c r="N79" s="70">
        <f t="shared" si="4"/>
        <v>297.45762711864404</v>
      </c>
      <c r="O79" s="70">
        <v>1950</v>
      </c>
      <c r="P79" s="72">
        <f t="shared" si="5"/>
        <v>1950</v>
      </c>
      <c r="Q79" s="114" t="s">
        <v>152</v>
      </c>
    </row>
    <row r="80" spans="2:17" s="67" customFormat="1" ht="40.5" customHeight="1" x14ac:dyDescent="0.25">
      <c r="B80" s="68">
        <v>72</v>
      </c>
      <c r="C80" s="92" t="s">
        <v>154</v>
      </c>
      <c r="D80" s="84" t="s">
        <v>153</v>
      </c>
      <c r="E80" s="84"/>
      <c r="F80" s="84"/>
      <c r="G80" s="83"/>
      <c r="H80" s="83"/>
      <c r="I80" s="94" t="s">
        <v>109</v>
      </c>
      <c r="J80" s="5" t="s">
        <v>34</v>
      </c>
      <c r="K80" s="69">
        <v>1</v>
      </c>
      <c r="L80" s="70">
        <f t="shared" si="3"/>
        <v>1652.542372881356</v>
      </c>
      <c r="M80" s="71">
        <v>18</v>
      </c>
      <c r="N80" s="70">
        <f t="shared" si="4"/>
        <v>297.45762711864404</v>
      </c>
      <c r="O80" s="70">
        <v>1950</v>
      </c>
      <c r="P80" s="72">
        <f t="shared" si="5"/>
        <v>1950</v>
      </c>
      <c r="Q80" s="115" t="s">
        <v>152</v>
      </c>
    </row>
    <row r="81" spans="1:17" s="67" customFormat="1" ht="19.5" customHeight="1" x14ac:dyDescent="0.25">
      <c r="B81" s="68">
        <v>73</v>
      </c>
      <c r="C81" s="92" t="s">
        <v>146</v>
      </c>
      <c r="D81" s="84" t="s">
        <v>147</v>
      </c>
      <c r="E81" s="84">
        <v>71564</v>
      </c>
      <c r="F81" s="84">
        <v>0.2</v>
      </c>
      <c r="G81" s="83" t="s">
        <v>139</v>
      </c>
      <c r="H81" s="83" t="s">
        <v>140</v>
      </c>
      <c r="I81" s="94" t="s">
        <v>109</v>
      </c>
      <c r="J81" s="5" t="s">
        <v>34</v>
      </c>
      <c r="K81" s="69">
        <v>1</v>
      </c>
      <c r="L81" s="70">
        <f t="shared" si="3"/>
        <v>2457.6271186440681</v>
      </c>
      <c r="M81" s="71">
        <v>18</v>
      </c>
      <c r="N81" s="70">
        <f t="shared" si="4"/>
        <v>442.37288135593218</v>
      </c>
      <c r="O81" s="70">
        <v>2900</v>
      </c>
      <c r="P81" s="72">
        <f t="shared" si="5"/>
        <v>2900</v>
      </c>
      <c r="Q81" s="57" t="s">
        <v>114</v>
      </c>
    </row>
    <row r="82" spans="1:17" s="2" customFormat="1" ht="15.75" customHeight="1" x14ac:dyDescent="0.25">
      <c r="B82" s="5"/>
      <c r="C82" s="121" t="s">
        <v>8</v>
      </c>
      <c r="D82" s="122"/>
      <c r="E82" s="30"/>
      <c r="F82" s="30"/>
      <c r="G82" s="30"/>
      <c r="H82" s="30"/>
      <c r="I82" s="30"/>
      <c r="J82" s="31"/>
      <c r="K82" s="29">
        <f>SUM(K10:K81)</f>
        <v>172</v>
      </c>
      <c r="L82" s="32"/>
      <c r="M82" s="31"/>
      <c r="N82" s="26"/>
      <c r="O82" s="25"/>
      <c r="P82" s="27">
        <f>SUM(P11:P81)</f>
        <v>331640</v>
      </c>
      <c r="Q82" s="5"/>
    </row>
    <row r="83" spans="1:17" s="2" customFormat="1" ht="11.25" customHeight="1" x14ac:dyDescent="0.25">
      <c r="A83" s="23"/>
      <c r="B83" s="16"/>
      <c r="C83" s="16"/>
      <c r="D83" s="24"/>
      <c r="E83" s="17"/>
      <c r="F83" s="17"/>
      <c r="G83" s="17"/>
      <c r="H83" s="17"/>
      <c r="I83" s="17"/>
      <c r="J83" s="16"/>
      <c r="K83" s="18"/>
      <c r="L83" s="19"/>
      <c r="M83" s="16"/>
      <c r="N83" s="20"/>
      <c r="O83" s="20"/>
      <c r="P83" s="20"/>
      <c r="Q83" s="18"/>
    </row>
    <row r="84" spans="1:17" s="14" customFormat="1" ht="15.75" x14ac:dyDescent="0.25">
      <c r="A84" s="23" t="s">
        <v>12</v>
      </c>
      <c r="B84" s="21" t="s">
        <v>155</v>
      </c>
      <c r="C84" s="21"/>
      <c r="D84" s="23"/>
      <c r="E84" s="9"/>
      <c r="F84" s="9"/>
      <c r="G84" s="9"/>
      <c r="H84" s="9"/>
      <c r="I84" s="9"/>
      <c r="J84" s="10"/>
      <c r="K84" s="9"/>
      <c r="L84" s="9"/>
      <c r="M84" s="13"/>
      <c r="N84" s="9"/>
      <c r="O84" s="9"/>
      <c r="P84" s="9"/>
      <c r="Q84" s="9"/>
    </row>
    <row r="85" spans="1:17" s="14" customFormat="1" ht="15.75" x14ac:dyDescent="0.25">
      <c r="B85" s="13" t="s">
        <v>17</v>
      </c>
      <c r="C85" s="13"/>
      <c r="D85" s="35"/>
      <c r="E85" s="9"/>
      <c r="F85" s="9"/>
      <c r="G85" s="9"/>
      <c r="H85" s="9"/>
      <c r="I85" s="9"/>
      <c r="J85" s="10"/>
      <c r="K85" s="9"/>
      <c r="L85" s="9"/>
      <c r="M85" s="13"/>
      <c r="N85" s="9"/>
      <c r="O85" s="9"/>
      <c r="P85" s="9"/>
      <c r="Q85" s="9"/>
    </row>
    <row r="86" spans="1:17" s="14" customFormat="1" ht="15.75" x14ac:dyDescent="0.25">
      <c r="B86" s="13" t="s">
        <v>18</v>
      </c>
      <c r="C86" s="13"/>
      <c r="D86" s="9"/>
      <c r="E86" s="9"/>
      <c r="F86" s="9"/>
      <c r="G86" s="9"/>
      <c r="H86" s="9"/>
      <c r="I86" s="9"/>
      <c r="J86" s="10"/>
      <c r="K86" s="9"/>
      <c r="L86" s="9"/>
      <c r="M86" s="13"/>
      <c r="N86" s="9"/>
      <c r="O86" s="9"/>
      <c r="P86" s="9"/>
      <c r="Q86" s="9"/>
    </row>
    <row r="87" spans="1:17" s="14" customFormat="1" ht="15.75" x14ac:dyDescent="0.25">
      <c r="B87" s="13" t="s">
        <v>130</v>
      </c>
      <c r="C87" s="13"/>
      <c r="D87" s="12"/>
      <c r="E87" s="9"/>
      <c r="F87" s="9"/>
      <c r="G87" s="9"/>
      <c r="H87" s="9"/>
      <c r="I87" s="9"/>
      <c r="J87" s="10"/>
      <c r="K87" s="9"/>
      <c r="L87" s="9"/>
      <c r="M87" s="13"/>
      <c r="N87" s="9"/>
      <c r="O87" s="9"/>
      <c r="P87" s="9"/>
      <c r="Q87" s="9"/>
    </row>
    <row r="88" spans="1:17" s="14" customFormat="1" ht="15.75" x14ac:dyDescent="0.25">
      <c r="B88" s="13" t="s">
        <v>131</v>
      </c>
      <c r="C88" s="13"/>
      <c r="D88" s="9"/>
      <c r="E88" s="9"/>
      <c r="F88" s="9"/>
      <c r="G88" s="9"/>
      <c r="H88" s="9"/>
      <c r="I88" s="9"/>
      <c r="J88" s="10"/>
      <c r="K88" s="9"/>
      <c r="L88" s="9"/>
      <c r="M88" s="13"/>
      <c r="N88" s="9"/>
      <c r="O88" s="9"/>
      <c r="P88" s="9"/>
      <c r="Q88" s="9"/>
    </row>
    <row r="89" spans="1:17" s="14" customFormat="1" ht="15.75" x14ac:dyDescent="0.25">
      <c r="B89" s="13" t="s">
        <v>132</v>
      </c>
      <c r="C89" s="13"/>
      <c r="D89" s="9"/>
      <c r="E89" s="9"/>
      <c r="F89" s="9"/>
      <c r="G89" s="9"/>
      <c r="H89" s="9"/>
      <c r="I89" s="9"/>
      <c r="J89" s="10"/>
      <c r="K89" s="9"/>
      <c r="L89" s="9"/>
      <c r="M89" s="13"/>
      <c r="N89" s="9"/>
      <c r="O89" s="9"/>
      <c r="P89" s="9"/>
      <c r="Q89" s="9"/>
    </row>
    <row r="90" spans="1:17" ht="19.5" customHeight="1" x14ac:dyDescent="0.25">
      <c r="B90" s="8" t="s">
        <v>10</v>
      </c>
      <c r="C90" s="8"/>
      <c r="D90" s="22"/>
      <c r="E90" s="4"/>
      <c r="F90" s="4"/>
      <c r="G90" s="4"/>
      <c r="H90" s="4"/>
      <c r="I90" s="4"/>
      <c r="J90" s="7"/>
      <c r="K90" s="4"/>
      <c r="L90" s="4"/>
      <c r="M90" s="8"/>
      <c r="N90" s="4"/>
      <c r="O90" s="4"/>
      <c r="P90" s="4"/>
      <c r="Q90" s="4"/>
    </row>
    <row r="91" spans="1:17" s="14" customFormat="1" ht="19.5" customHeight="1" x14ac:dyDescent="0.25">
      <c r="B91" s="13" t="s">
        <v>156</v>
      </c>
      <c r="C91" s="13"/>
      <c r="D91" s="9"/>
      <c r="E91" s="9"/>
      <c r="F91" s="9"/>
      <c r="G91" s="9"/>
      <c r="H91" s="9"/>
      <c r="I91" s="9"/>
      <c r="J91" s="10"/>
      <c r="K91" s="9"/>
      <c r="L91" s="9"/>
      <c r="M91" s="13"/>
      <c r="N91" s="9"/>
      <c r="O91" s="9"/>
      <c r="P91" s="9"/>
      <c r="Q91" s="9"/>
    </row>
    <row r="92" spans="1:17" s="14" customFormat="1" ht="19.5" customHeight="1" x14ac:dyDescent="0.25">
      <c r="B92" s="13" t="s">
        <v>148</v>
      </c>
      <c r="C92" s="13"/>
      <c r="D92" s="9"/>
      <c r="E92" s="9"/>
      <c r="F92" s="9"/>
      <c r="G92" s="9"/>
      <c r="H92" s="9"/>
      <c r="I92" s="9"/>
      <c r="J92" s="10"/>
      <c r="K92" s="9"/>
      <c r="L92" s="9"/>
      <c r="M92" s="13"/>
      <c r="N92" s="9"/>
      <c r="O92" s="9"/>
      <c r="P92" s="9"/>
      <c r="Q92" s="9"/>
    </row>
    <row r="93" spans="1:17" s="14" customFormat="1" ht="21" customHeight="1" x14ac:dyDescent="0.25">
      <c r="B93" s="13"/>
      <c r="C93" s="13"/>
      <c r="D93" s="9"/>
      <c r="E93" s="9"/>
      <c r="F93" s="9"/>
      <c r="G93" s="9"/>
      <c r="H93" s="9"/>
      <c r="I93" s="9"/>
      <c r="J93" s="10"/>
      <c r="K93" s="9"/>
      <c r="L93" s="9"/>
      <c r="M93" s="13"/>
      <c r="N93" s="9"/>
      <c r="O93" s="9"/>
      <c r="P93" s="9"/>
      <c r="Q93" s="9"/>
    </row>
    <row r="94" spans="1:17" ht="6" customHeight="1" x14ac:dyDescent="0.25">
      <c r="B94" s="8"/>
      <c r="C94" s="8"/>
      <c r="D94" s="9"/>
      <c r="E94" s="4"/>
      <c r="F94" s="4"/>
      <c r="G94" s="4"/>
      <c r="H94" s="4"/>
      <c r="I94" s="4"/>
      <c r="J94" s="10"/>
      <c r="K94" s="9"/>
      <c r="L94" s="9"/>
      <c r="M94" s="8"/>
      <c r="N94" s="4"/>
      <c r="O94" s="4"/>
      <c r="P94" s="4"/>
      <c r="Q94" s="4"/>
    </row>
    <row r="95" spans="1:17" ht="21" customHeight="1" x14ac:dyDescent="0.25">
      <c r="B95" s="8"/>
      <c r="C95" s="8"/>
      <c r="D95" s="4"/>
      <c r="E95" s="4"/>
      <c r="F95" s="4"/>
      <c r="G95" s="4"/>
      <c r="H95" s="4"/>
      <c r="I95" s="4"/>
      <c r="J95" s="10"/>
      <c r="K95" s="9"/>
      <c r="L95" s="9"/>
      <c r="M95" s="8"/>
      <c r="N95" s="4"/>
      <c r="O95" s="4"/>
      <c r="P95" s="4"/>
      <c r="Q95" s="4"/>
    </row>
    <row r="96" spans="1:17" ht="21.75" customHeight="1" x14ac:dyDescent="0.25">
      <c r="B96" s="8" t="s">
        <v>135</v>
      </c>
      <c r="C96" s="8"/>
      <c r="D96" s="4"/>
      <c r="E96" s="3"/>
      <c r="F96" s="3"/>
      <c r="G96" s="3"/>
      <c r="H96" s="3"/>
      <c r="I96" s="3"/>
      <c r="J96" s="7"/>
      <c r="K96" s="3"/>
      <c r="L96" s="15" t="s">
        <v>136</v>
      </c>
      <c r="M96" s="10"/>
      <c r="N96" s="15"/>
      <c r="O96" s="15"/>
      <c r="P96" s="15"/>
      <c r="Q96" s="3"/>
    </row>
    <row r="97" spans="2:17" ht="15.75" x14ac:dyDescent="0.25">
      <c r="B97" s="8" t="s">
        <v>13</v>
      </c>
      <c r="C97" s="8"/>
      <c r="D97" s="3"/>
      <c r="E97" s="3"/>
      <c r="F97" s="3"/>
      <c r="G97" s="3"/>
      <c r="H97" s="3"/>
      <c r="I97" s="3"/>
      <c r="J97" s="7"/>
      <c r="K97" s="3"/>
      <c r="L97" s="36"/>
      <c r="M97" s="10"/>
      <c r="N97" s="15"/>
      <c r="O97" s="15"/>
      <c r="P97" s="15"/>
      <c r="Q97" s="3"/>
    </row>
    <row r="98" spans="2:17" ht="15.75" x14ac:dyDescent="0.25">
      <c r="B98" s="8" t="s">
        <v>14</v>
      </c>
      <c r="C98" s="8"/>
      <c r="D98" s="3"/>
      <c r="E98" s="3"/>
      <c r="F98" s="3"/>
      <c r="G98" s="3"/>
      <c r="H98" s="3"/>
      <c r="I98" s="3"/>
      <c r="J98" s="7"/>
      <c r="K98" s="3"/>
      <c r="L98" s="15" t="s">
        <v>133</v>
      </c>
      <c r="M98" s="10"/>
      <c r="N98" s="15"/>
      <c r="O98" s="15"/>
      <c r="P98" s="15"/>
      <c r="Q98" s="3"/>
    </row>
    <row r="99" spans="2:17" ht="18.75" customHeight="1" x14ac:dyDescent="0.25">
      <c r="B99" s="8" t="s">
        <v>15</v>
      </c>
      <c r="C99" s="8"/>
      <c r="D99" s="3"/>
      <c r="E99" s="3"/>
      <c r="F99" s="3"/>
      <c r="G99" s="3"/>
      <c r="H99" s="3"/>
      <c r="I99" s="3"/>
      <c r="J99" s="7"/>
      <c r="K99" s="3"/>
      <c r="L99" s="15" t="s">
        <v>15</v>
      </c>
      <c r="M99" s="10"/>
      <c r="N99" s="15"/>
      <c r="O99" s="15"/>
      <c r="P99" s="15"/>
      <c r="Q99" s="3"/>
    </row>
    <row r="100" spans="2:17" ht="15.75" x14ac:dyDescent="0.25">
      <c r="B100" s="6" t="s">
        <v>16</v>
      </c>
      <c r="D100" s="3"/>
      <c r="L100" s="1" t="s">
        <v>16</v>
      </c>
    </row>
  </sheetData>
  <mergeCells count="19">
    <mergeCell ref="B2:Q2"/>
    <mergeCell ref="B3:Q3"/>
    <mergeCell ref="L6:L7"/>
    <mergeCell ref="B4:Q4"/>
    <mergeCell ref="B6:B7"/>
    <mergeCell ref="I6:I7"/>
    <mergeCell ref="J6:J7"/>
    <mergeCell ref="K6:K7"/>
    <mergeCell ref="F6:F7"/>
    <mergeCell ref="Q6:Q7"/>
    <mergeCell ref="E6:E7"/>
    <mergeCell ref="G6:H6"/>
    <mergeCell ref="B5:Q5"/>
    <mergeCell ref="C6:C7"/>
    <mergeCell ref="D6:D7"/>
    <mergeCell ref="O6:O7"/>
    <mergeCell ref="M6:N6"/>
    <mergeCell ref="C82:D82"/>
    <mergeCell ref="P6:P7"/>
  </mergeCells>
  <phoneticPr fontId="5" type="noConversion"/>
  <pageMargins left="0.31496062992125984" right="0" top="0.23622047244094491" bottom="0.27559055118110237" header="0.23622047244094491" footer="0.19685039370078741"/>
  <pageSetup paperSize="9" scale="64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E0ED12BE5035040A5647948A53FE012" ma:contentTypeVersion="0" ma:contentTypeDescription="Создание документа." ma:contentTypeScope="" ma:versionID="4fa6b6bb2239cfd314e6488a8e1bf17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d58f4857a619b7c345529988bca3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10578A5-07E3-4B59-A869-C38D4A18AA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FFA261-C0E3-4E1C-A659-EEBD200E81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98123F5-A306-4B38-A8E5-A4069DBC4D28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SUEK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KorabelnikovIV</dc:creator>
  <cp:lastModifiedBy>Ирина Полякова</cp:lastModifiedBy>
  <cp:lastPrinted>2016-05-30T06:05:40Z</cp:lastPrinted>
  <dcterms:created xsi:type="dcterms:W3CDTF">2008-03-20T02:42:22Z</dcterms:created>
  <dcterms:modified xsi:type="dcterms:W3CDTF">2016-05-30T09:26:54Z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0x0101007E0ED12BE5035040A5647948A53FE012</vt:lpwstr>
  </property>
</Properties>
</file>